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овый\Калачикова Т.А\ПРОГРАММЫ\краткосроч.план\Приказ ГУ №517 от19.10.2016\"/>
    </mc:Choice>
  </mc:AlternateContent>
  <bookViews>
    <workbookView xWindow="360" yWindow="276" windowWidth="14940" windowHeight="9156"/>
  </bookViews>
  <sheets>
    <sheet name="Лист 1" sheetId="1" r:id="rId1"/>
  </sheets>
  <definedNames>
    <definedName name="_xlnm._FilterDatabase" localSheetId="0" hidden="1">'Лист 1'!$A$14:$S$1840</definedName>
    <definedName name="Z_52C56C69_E76E_46A4_93DC_3FEF3C34E98B_.wvu.FilterData" localSheetId="0" hidden="1">'Лист 1'!$A$14:$S$1840</definedName>
    <definedName name="Z_52C56C69_E76E_46A4_93DC_3FEF3C34E98B_.wvu.PrintArea" localSheetId="0" hidden="1">'Лист 1'!$A$1:$Q$1856</definedName>
    <definedName name="Z_52C56C69_E76E_46A4_93DC_3FEF3C34E98B_.wvu.PrintTitles" localSheetId="0" hidden="1">'Лист 1'!$17:$17</definedName>
    <definedName name="Z_65206307_21C8_4115_99FA_EA1C2EDA3D18_.wvu.FilterData" localSheetId="0" hidden="1">'Лист 1'!$A$14:$S$1840</definedName>
    <definedName name="Z_65206307_21C8_4115_99FA_EA1C2EDA3D18_.wvu.PrintArea" localSheetId="0" hidden="1">'Лист 1'!$A$1:$Q$1856</definedName>
    <definedName name="Z_65206307_21C8_4115_99FA_EA1C2EDA3D18_.wvu.PrintTitles" localSheetId="0" hidden="1">'Лист 1'!$17:$17</definedName>
    <definedName name="Z_6EE4ACD2_B9AF_4876_B960_5681EEDBB921_.wvu.FilterData" localSheetId="0" hidden="1">'Лист 1'!$A$14:$S$1840</definedName>
    <definedName name="Z_6EE4ACD2_B9AF_4876_B960_5681EEDBB921_.wvu.PrintArea" localSheetId="0" hidden="1">'Лист 1'!$A$1:$Q$1856</definedName>
    <definedName name="Z_6EE4ACD2_B9AF_4876_B960_5681EEDBB921_.wvu.PrintTitles" localSheetId="0" hidden="1">'Лист 1'!$17:$17</definedName>
    <definedName name="_xlnm.Print_Titles" localSheetId="0">'Лист 1'!$17:$17</definedName>
    <definedName name="_xlnm.Print_Area" localSheetId="0">'Лист 1'!$A$1:$Q$1856</definedName>
  </definedNames>
  <calcPr calcId="152511"/>
  <customWorkbookViews>
    <customWorkbookView name="Юля - Личное представление" guid="{65206307-21C8-4115-99FA-EA1C2EDA3D18}" mergeInterval="0" personalView="1" maximized="1" xWindow="1" yWindow="1" windowWidth="1280" windowHeight="762" activeSheetId="1"/>
    <customWorkbookView name="Pinyaskin - Личное представление" guid="{52C56C69-E76E-46A4-93DC-3FEF3C34E98B}" mergeInterval="0" personalView="1" maximized="1" xWindow="1" yWindow="1" windowWidth="1920" windowHeight="859" activeSheetId="1"/>
    <customWorkbookView name="Светлана Резниченко - Личное представление" guid="{6EE4ACD2-B9AF-4876-B960-5681EEDBB92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C1525" i="1" l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D23" i="1"/>
  <c r="D22" i="1" s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3" i="1"/>
  <c r="C1838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28" i="1"/>
  <c r="C1818" i="1"/>
  <c r="Q1814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O1808" i="1"/>
  <c r="P1808" i="1" s="1"/>
  <c r="N1808" i="1"/>
  <c r="L1808" i="1"/>
  <c r="H1808" i="1"/>
  <c r="C1797" i="1"/>
  <c r="C1796" i="1" s="1"/>
  <c r="H1796" i="1"/>
  <c r="G1796" i="1"/>
  <c r="C1793" i="1"/>
  <c r="C1792" i="1" s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1" i="1"/>
  <c r="P1790" i="1"/>
  <c r="O1790" i="1"/>
  <c r="N1790" i="1"/>
  <c r="M1790" i="1"/>
  <c r="L1790" i="1"/>
  <c r="K1790" i="1"/>
  <c r="J1790" i="1"/>
  <c r="I1790" i="1"/>
  <c r="H1790" i="1"/>
  <c r="H1787" i="1" s="1"/>
  <c r="G1790" i="1"/>
  <c r="F1790" i="1"/>
  <c r="E1790" i="1"/>
  <c r="D1790" i="1"/>
  <c r="C1790" i="1"/>
  <c r="Q1754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C1754" i="1"/>
  <c r="C1738" i="1"/>
  <c r="C1728" i="1"/>
  <c r="C1727" i="1" s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08" i="1"/>
  <c r="Q1694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Q1691" i="1"/>
  <c r="Q1690" i="1" s="1"/>
  <c r="P1691" i="1"/>
  <c r="P1690" i="1" s="1"/>
  <c r="O1691" i="1"/>
  <c r="O1690" i="1" s="1"/>
  <c r="N1691" i="1"/>
  <c r="N1690" i="1" s="1"/>
  <c r="M1691" i="1"/>
  <c r="M1690" i="1" s="1"/>
  <c r="L1691" i="1"/>
  <c r="L1690" i="1" s="1"/>
  <c r="K1691" i="1"/>
  <c r="K1690" i="1" s="1"/>
  <c r="J1691" i="1"/>
  <c r="J1690" i="1" s="1"/>
  <c r="I1691" i="1"/>
  <c r="I1690" i="1" s="1"/>
  <c r="H1691" i="1"/>
  <c r="H1690" i="1" s="1"/>
  <c r="G1691" i="1"/>
  <c r="G1690" i="1" s="1"/>
  <c r="F1691" i="1"/>
  <c r="F1690" i="1" s="1"/>
  <c r="E1691" i="1"/>
  <c r="E1690" i="1" s="1"/>
  <c r="D1691" i="1"/>
  <c r="D1690" i="1" s="1"/>
  <c r="C1691" i="1"/>
  <c r="C1690" i="1" s="1"/>
  <c r="Q1688" i="1"/>
  <c r="Q1687" i="1" s="1"/>
  <c r="P1688" i="1"/>
  <c r="P1687" i="1" s="1"/>
  <c r="O1688" i="1"/>
  <c r="N1688" i="1"/>
  <c r="N1687" i="1" s="1"/>
  <c r="M1688" i="1"/>
  <c r="M1687" i="1" s="1"/>
  <c r="L1688" i="1"/>
  <c r="L1687" i="1" s="1"/>
  <c r="K1688" i="1"/>
  <c r="J1688" i="1"/>
  <c r="J1687" i="1" s="1"/>
  <c r="I1688" i="1"/>
  <c r="I1687" i="1" s="1"/>
  <c r="H1688" i="1"/>
  <c r="H1687" i="1" s="1"/>
  <c r="G1688" i="1"/>
  <c r="F1688" i="1"/>
  <c r="F1687" i="1" s="1"/>
  <c r="E1688" i="1"/>
  <c r="E1687" i="1" s="1"/>
  <c r="D1688" i="1"/>
  <c r="D1687" i="1" s="1"/>
  <c r="C1688" i="1"/>
  <c r="O1687" i="1"/>
  <c r="K1687" i="1"/>
  <c r="G1687" i="1"/>
  <c r="C1687" i="1"/>
  <c r="Q1667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C1658" i="1"/>
  <c r="C1648" i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H1643" i="1"/>
  <c r="H1641" i="1"/>
  <c r="H1640" i="1"/>
  <c r="H1637" i="1"/>
  <c r="H1635" i="1"/>
  <c r="H1633" i="1"/>
  <c r="H1632" i="1"/>
  <c r="C1628" i="1"/>
  <c r="Q1627" i="1"/>
  <c r="C1608" i="1"/>
  <c r="C1598" i="1"/>
  <c r="C1597" i="1"/>
  <c r="C1596" i="1"/>
  <c r="C1595" i="1"/>
  <c r="C1594" i="1"/>
  <c r="C1593" i="1"/>
  <c r="C1592" i="1"/>
  <c r="C1591" i="1"/>
  <c r="C1590" i="1"/>
  <c r="C1589" i="1"/>
  <c r="C1588" i="1"/>
  <c r="C1578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C1548" i="1"/>
  <c r="C1538" i="1"/>
  <c r="C1528" i="1"/>
  <c r="C1518" i="1"/>
  <c r="C1508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C1493" i="1"/>
  <c r="C1492" i="1" s="1"/>
  <c r="C1491" i="1" s="1"/>
  <c r="Q1492" i="1"/>
  <c r="Q1491" i="1" s="1"/>
  <c r="P1492" i="1"/>
  <c r="P1491" i="1" s="1"/>
  <c r="O1492" i="1"/>
  <c r="O1491" i="1" s="1"/>
  <c r="N1492" i="1"/>
  <c r="N1491" i="1" s="1"/>
  <c r="M1492" i="1"/>
  <c r="M1491" i="1" s="1"/>
  <c r="L1492" i="1"/>
  <c r="L1491" i="1" s="1"/>
  <c r="K1492" i="1"/>
  <c r="K1491" i="1" s="1"/>
  <c r="J1492" i="1"/>
  <c r="J1491" i="1" s="1"/>
  <c r="I1492" i="1"/>
  <c r="I1491" i="1" s="1"/>
  <c r="H1492" i="1"/>
  <c r="H1491" i="1" s="1"/>
  <c r="G1492" i="1"/>
  <c r="G1491" i="1" s="1"/>
  <c r="F1492" i="1"/>
  <c r="F1491" i="1" s="1"/>
  <c r="E1492" i="1"/>
  <c r="E1491" i="1" s="1"/>
  <c r="D1492" i="1"/>
  <c r="D1491" i="1" s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C1438" i="1"/>
  <c r="C1428" i="1"/>
  <c r="C1418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H1357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C1348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38" i="1"/>
  <c r="C1328" i="1"/>
  <c r="C1327" i="1" s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N1303" i="1"/>
  <c r="N1302" i="1"/>
  <c r="L1298" i="1"/>
  <c r="C1298" i="1" s="1"/>
  <c r="L1297" i="1"/>
  <c r="C1297" i="1" s="1"/>
  <c r="L1296" i="1"/>
  <c r="C1296" i="1" s="1"/>
  <c r="L1295" i="1"/>
  <c r="C1295" i="1" s="1"/>
  <c r="L1294" i="1"/>
  <c r="C1294" i="1" s="1"/>
  <c r="C1293" i="1"/>
  <c r="L1292" i="1"/>
  <c r="D1292" i="1"/>
  <c r="C1291" i="1"/>
  <c r="C1290" i="1"/>
  <c r="C1289" i="1"/>
  <c r="C1278" i="1"/>
  <c r="Q1276" i="1"/>
  <c r="P1276" i="1"/>
  <c r="O1276" i="1"/>
  <c r="K1276" i="1"/>
  <c r="J1276" i="1"/>
  <c r="I1276" i="1"/>
  <c r="F1276" i="1"/>
  <c r="E1276" i="1"/>
  <c r="D1274" i="1"/>
  <c r="C1268" i="1"/>
  <c r="D1258" i="1"/>
  <c r="C1258" i="1" s="1"/>
  <c r="G1255" i="1"/>
  <c r="H1255" i="1" s="1"/>
  <c r="N1254" i="1"/>
  <c r="C1248" i="1"/>
  <c r="C1247" i="1" s="1"/>
  <c r="Q1247" i="1"/>
  <c r="P1247" i="1"/>
  <c r="P1246" i="1" s="1"/>
  <c r="O1247" i="1"/>
  <c r="N1247" i="1"/>
  <c r="M1247" i="1"/>
  <c r="L1247" i="1"/>
  <c r="K1247" i="1"/>
  <c r="J1247" i="1"/>
  <c r="I1247" i="1"/>
  <c r="H1247" i="1"/>
  <c r="H1246" i="1" s="1"/>
  <c r="G1247" i="1"/>
  <c r="F1247" i="1"/>
  <c r="E1247" i="1"/>
  <c r="D1247" i="1"/>
  <c r="D1246" i="1" s="1"/>
  <c r="C1238" i="1"/>
  <c r="C1228" i="1"/>
  <c r="C1218" i="1"/>
  <c r="C1208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197" i="1"/>
  <c r="C1196" i="1"/>
  <c r="P1195" i="1"/>
  <c r="K1195" i="1"/>
  <c r="L1195" i="1" s="1"/>
  <c r="P1194" i="1"/>
  <c r="K1194" i="1"/>
  <c r="L1194" i="1" s="1"/>
  <c r="P1193" i="1"/>
  <c r="K1193" i="1"/>
  <c r="L1193" i="1" s="1"/>
  <c r="C1192" i="1"/>
  <c r="P1191" i="1"/>
  <c r="K1191" i="1"/>
  <c r="L1191" i="1" s="1"/>
  <c r="P1190" i="1"/>
  <c r="K1190" i="1"/>
  <c r="L1190" i="1" s="1"/>
  <c r="P1189" i="1"/>
  <c r="K1189" i="1"/>
  <c r="L1189" i="1" s="1"/>
  <c r="C1188" i="1"/>
  <c r="Q1186" i="1"/>
  <c r="O1186" i="1"/>
  <c r="N1186" i="1"/>
  <c r="M1186" i="1"/>
  <c r="J1186" i="1"/>
  <c r="I1186" i="1"/>
  <c r="H1186" i="1"/>
  <c r="G1186" i="1"/>
  <c r="F1186" i="1"/>
  <c r="E1186" i="1"/>
  <c r="D1186" i="1"/>
  <c r="P1185" i="1"/>
  <c r="P1184" i="1"/>
  <c r="P1182" i="1"/>
  <c r="L1182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C1108" i="1"/>
  <c r="C1098" i="1"/>
  <c r="C1097" i="1"/>
  <c r="C1096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Q1085" i="1"/>
  <c r="Q1084" i="1" s="1"/>
  <c r="P1085" i="1"/>
  <c r="O1085" i="1"/>
  <c r="N1085" i="1"/>
  <c r="M1085" i="1"/>
  <c r="M1084" i="1" s="1"/>
  <c r="L1085" i="1"/>
  <c r="K1085" i="1"/>
  <c r="J1085" i="1"/>
  <c r="I1085" i="1"/>
  <c r="I1084" i="1" s="1"/>
  <c r="H1085" i="1"/>
  <c r="G1085" i="1"/>
  <c r="F1085" i="1"/>
  <c r="E1085" i="1"/>
  <c r="E1084" i="1" s="1"/>
  <c r="D1085" i="1"/>
  <c r="C1085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Q1031" i="1"/>
  <c r="Q1030" i="1" s="1"/>
  <c r="P1031" i="1"/>
  <c r="O1031" i="1"/>
  <c r="N1031" i="1"/>
  <c r="M1031" i="1"/>
  <c r="M1030" i="1" s="1"/>
  <c r="L1031" i="1"/>
  <c r="K1031" i="1"/>
  <c r="J1031" i="1"/>
  <c r="J1030" i="1" s="1"/>
  <c r="I1031" i="1"/>
  <c r="I1030" i="1" s="1"/>
  <c r="H1031" i="1"/>
  <c r="G1031" i="1"/>
  <c r="F1031" i="1"/>
  <c r="F1030" i="1" s="1"/>
  <c r="E1031" i="1"/>
  <c r="E1030" i="1" s="1"/>
  <c r="D1031" i="1"/>
  <c r="C1031" i="1"/>
  <c r="N1030" i="1"/>
  <c r="Q1026" i="1"/>
  <c r="Q1023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C1025" i="1"/>
  <c r="C1024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P1000" i="1"/>
  <c r="P998" i="1" s="1"/>
  <c r="P997" i="1" s="1"/>
  <c r="L1000" i="1"/>
  <c r="P999" i="1"/>
  <c r="L999" i="1"/>
  <c r="L998" i="1" s="1"/>
  <c r="L997" i="1" s="1"/>
  <c r="H999" i="1"/>
  <c r="Q998" i="1"/>
  <c r="Q997" i="1" s="1"/>
  <c r="O998" i="1"/>
  <c r="O997" i="1" s="1"/>
  <c r="N998" i="1"/>
  <c r="N997" i="1" s="1"/>
  <c r="M998" i="1"/>
  <c r="M997" i="1" s="1"/>
  <c r="K998" i="1"/>
  <c r="J998" i="1"/>
  <c r="J997" i="1" s="1"/>
  <c r="I998" i="1"/>
  <c r="I997" i="1" s="1"/>
  <c r="G998" i="1"/>
  <c r="G997" i="1" s="1"/>
  <c r="F998" i="1"/>
  <c r="F997" i="1" s="1"/>
  <c r="E998" i="1"/>
  <c r="E997" i="1" s="1"/>
  <c r="D998" i="1"/>
  <c r="D997" i="1" s="1"/>
  <c r="K997" i="1"/>
  <c r="C994" i="1"/>
  <c r="C993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C948" i="1"/>
  <c r="C938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28" i="1"/>
  <c r="C918" i="1"/>
  <c r="C908" i="1"/>
  <c r="C898" i="1"/>
  <c r="C897" i="1"/>
  <c r="C896" i="1"/>
  <c r="C895" i="1"/>
  <c r="C894" i="1"/>
  <c r="C893" i="1"/>
  <c r="C892" i="1"/>
  <c r="C891" i="1"/>
  <c r="C890" i="1"/>
  <c r="C889" i="1"/>
  <c r="C878" i="1"/>
  <c r="C868" i="1"/>
  <c r="C858" i="1"/>
  <c r="C848" i="1"/>
  <c r="C838" i="1"/>
  <c r="C828" i="1"/>
  <c r="C818" i="1"/>
  <c r="C808" i="1"/>
  <c r="C798" i="1"/>
  <c r="C797" i="1"/>
  <c r="C796" i="1"/>
  <c r="C795" i="1"/>
  <c r="C794" i="1"/>
  <c r="C793" i="1"/>
  <c r="C792" i="1"/>
  <c r="C791" i="1"/>
  <c r="C790" i="1"/>
  <c r="C789" i="1"/>
  <c r="C788" i="1"/>
  <c r="C778" i="1"/>
  <c r="C768" i="1"/>
  <c r="C758" i="1"/>
  <c r="C748" i="1"/>
  <c r="C738" i="1"/>
  <c r="C590" i="1"/>
  <c r="C580" i="1"/>
  <c r="C570" i="1"/>
  <c r="C560" i="1"/>
  <c r="C550" i="1"/>
  <c r="C540" i="1"/>
  <c r="C530" i="1"/>
  <c r="C520" i="1"/>
  <c r="C510" i="1"/>
  <c r="C509" i="1"/>
  <c r="C508" i="1"/>
  <c r="C507" i="1"/>
  <c r="C506" i="1"/>
  <c r="C505" i="1"/>
  <c r="C504" i="1"/>
  <c r="C503" i="1"/>
  <c r="C502" i="1"/>
  <c r="C501" i="1"/>
  <c r="C500" i="1"/>
  <c r="C490" i="1"/>
  <c r="C480" i="1"/>
  <c r="C470" i="1"/>
  <c r="C460" i="1"/>
  <c r="C450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280" i="1"/>
  <c r="C270" i="1"/>
  <c r="C260" i="1"/>
  <c r="C250" i="1"/>
  <c r="C240" i="1"/>
  <c r="C230" i="1"/>
  <c r="C220" i="1"/>
  <c r="C210" i="1"/>
  <c r="C209" i="1"/>
  <c r="C208" i="1"/>
  <c r="C207" i="1"/>
  <c r="C206" i="1"/>
  <c r="C205" i="1"/>
  <c r="C204" i="1"/>
  <c r="C203" i="1"/>
  <c r="C202" i="1"/>
  <c r="C201" i="1"/>
  <c r="C200" i="1"/>
  <c r="C190" i="1"/>
  <c r="C180" i="1"/>
  <c r="C170" i="1"/>
  <c r="C160" i="1"/>
  <c r="C150" i="1"/>
  <c r="C140" i="1"/>
  <c r="C130" i="1"/>
  <c r="C120" i="1"/>
  <c r="C109" i="1"/>
  <c r="C108" i="1"/>
  <c r="C107" i="1"/>
  <c r="C106" i="1"/>
  <c r="C105" i="1"/>
  <c r="C104" i="1"/>
  <c r="C103" i="1"/>
  <c r="C102" i="1"/>
  <c r="C101" i="1"/>
  <c r="C100" i="1"/>
  <c r="C90" i="1"/>
  <c r="C80" i="1"/>
  <c r="C70" i="1"/>
  <c r="C60" i="1"/>
  <c r="C50" i="1"/>
  <c r="C40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1353" i="1"/>
  <c r="D1698" i="1"/>
  <c r="E1698" i="1"/>
  <c r="E1693" i="1" s="1"/>
  <c r="F1698" i="1"/>
  <c r="G1698" i="1"/>
  <c r="H1698" i="1"/>
  <c r="I1698" i="1"/>
  <c r="I1693" i="1" s="1"/>
  <c r="J1698" i="1"/>
  <c r="J1693" i="1" s="1"/>
  <c r="K1698" i="1"/>
  <c r="L1698" i="1"/>
  <c r="M1698" i="1"/>
  <c r="M1693" i="1" s="1"/>
  <c r="N1698" i="1"/>
  <c r="O1698" i="1"/>
  <c r="P1698" i="1"/>
  <c r="Q1698" i="1"/>
  <c r="Q1693" i="1" s="1"/>
  <c r="F1110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D1806" i="1"/>
  <c r="D1805" i="1" s="1"/>
  <c r="E1806" i="1"/>
  <c r="E1805" i="1" s="1"/>
  <c r="F1806" i="1"/>
  <c r="F1805" i="1" s="1"/>
  <c r="G1806" i="1"/>
  <c r="G1805" i="1" s="1"/>
  <c r="I1806" i="1"/>
  <c r="I1805" i="1" s="1"/>
  <c r="J1806" i="1"/>
  <c r="J1805" i="1" s="1"/>
  <c r="K1806" i="1"/>
  <c r="K1805" i="1" s="1"/>
  <c r="M1806" i="1"/>
  <c r="M1805" i="1" s="1"/>
  <c r="Q1806" i="1"/>
  <c r="Q1805" i="1" s="1"/>
  <c r="C28" i="1"/>
  <c r="D1812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D1785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D1800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D1798" i="1"/>
  <c r="E1798" i="1"/>
  <c r="F1798" i="1"/>
  <c r="F1795" i="1" s="1"/>
  <c r="G1798" i="1"/>
  <c r="G1795" i="1" s="1"/>
  <c r="H1798" i="1"/>
  <c r="I1798" i="1"/>
  <c r="J1798" i="1"/>
  <c r="J1795" i="1" s="1"/>
  <c r="K1798" i="1"/>
  <c r="K1795" i="1" s="1"/>
  <c r="L1798" i="1"/>
  <c r="M1798" i="1"/>
  <c r="N1798" i="1"/>
  <c r="N1795" i="1" s="1"/>
  <c r="O1798" i="1"/>
  <c r="O1795" i="1" s="1"/>
  <c r="P1798" i="1"/>
  <c r="Q1798" i="1"/>
  <c r="C1784" i="1"/>
  <c r="C1786" i="1"/>
  <c r="C1785" i="1" s="1"/>
  <c r="C1783" i="1"/>
  <c r="D1778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D1775" i="1"/>
  <c r="E1775" i="1"/>
  <c r="F1775" i="1"/>
  <c r="G1775" i="1"/>
  <c r="G1774" i="1" s="1"/>
  <c r="H1775" i="1"/>
  <c r="H1774" i="1" s="1"/>
  <c r="I1775" i="1"/>
  <c r="J1775" i="1"/>
  <c r="K1775" i="1"/>
  <c r="K1774" i="1" s="1"/>
  <c r="L1775" i="1"/>
  <c r="L1774" i="1" s="1"/>
  <c r="M1775" i="1"/>
  <c r="N1775" i="1"/>
  <c r="O1775" i="1"/>
  <c r="O1774" i="1" s="1"/>
  <c r="P1775" i="1"/>
  <c r="P1774" i="1" s="1"/>
  <c r="Q1775" i="1"/>
  <c r="C1767" i="1"/>
  <c r="D1760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C1763" i="1"/>
  <c r="C1764" i="1"/>
  <c r="C1765" i="1"/>
  <c r="C1761" i="1"/>
  <c r="C1760" i="1" s="1"/>
  <c r="C1733" i="1"/>
  <c r="C1735" i="1"/>
  <c r="C1736" i="1"/>
  <c r="C1737" i="1"/>
  <c r="C1739" i="1"/>
  <c r="C1740" i="1"/>
  <c r="C1741" i="1"/>
  <c r="C1742" i="1"/>
  <c r="C1743" i="1"/>
  <c r="C1744" i="1"/>
  <c r="C1745" i="1"/>
  <c r="C1746" i="1"/>
  <c r="C1731" i="1"/>
  <c r="C1730" i="1" s="1"/>
  <c r="D1734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D1730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D1732" i="1"/>
  <c r="E1732" i="1"/>
  <c r="F1732" i="1"/>
  <c r="F1729" i="1" s="1"/>
  <c r="G1732" i="1"/>
  <c r="H1732" i="1"/>
  <c r="I1732" i="1"/>
  <c r="I1729" i="1" s="1"/>
  <c r="J1732" i="1"/>
  <c r="J1729" i="1" s="1"/>
  <c r="K1732" i="1"/>
  <c r="L1732" i="1"/>
  <c r="M1732" i="1"/>
  <c r="M1729" i="1" s="1"/>
  <c r="N1732" i="1"/>
  <c r="N1729" i="1" s="1"/>
  <c r="O1732" i="1"/>
  <c r="P1732" i="1"/>
  <c r="Q1732" i="1"/>
  <c r="Q1729" i="1" s="1"/>
  <c r="D1684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D1681" i="1"/>
  <c r="E1681" i="1"/>
  <c r="E1678" i="1" s="1"/>
  <c r="F1681" i="1"/>
  <c r="F1678" i="1" s="1"/>
  <c r="G1681" i="1"/>
  <c r="H1681" i="1"/>
  <c r="I1681" i="1"/>
  <c r="J1681" i="1"/>
  <c r="K1681" i="1"/>
  <c r="L1681" i="1"/>
  <c r="M1681" i="1"/>
  <c r="N1681" i="1"/>
  <c r="O1681" i="1"/>
  <c r="P1681" i="1"/>
  <c r="Q1681" i="1"/>
  <c r="Q1678" i="1" s="1"/>
  <c r="C1683" i="1"/>
  <c r="C1682" i="1"/>
  <c r="C1686" i="1"/>
  <c r="C1685" i="1"/>
  <c r="C1649" i="1"/>
  <c r="C1650" i="1"/>
  <c r="C1651" i="1"/>
  <c r="C1652" i="1"/>
  <c r="C1653" i="1"/>
  <c r="C1654" i="1"/>
  <c r="C1655" i="1"/>
  <c r="C1656" i="1"/>
  <c r="C1657" i="1"/>
  <c r="C1659" i="1"/>
  <c r="C1660" i="1"/>
  <c r="C1661" i="1"/>
  <c r="C1662" i="1"/>
  <c r="C1663" i="1"/>
  <c r="C1664" i="1"/>
  <c r="C1665" i="1"/>
  <c r="C1666" i="1"/>
  <c r="D1638" i="1"/>
  <c r="E1638" i="1"/>
  <c r="F1638" i="1"/>
  <c r="G1638" i="1"/>
  <c r="I1638" i="1"/>
  <c r="J1638" i="1"/>
  <c r="K1638" i="1"/>
  <c r="M1638" i="1"/>
  <c r="N1638" i="1"/>
  <c r="O1638" i="1"/>
  <c r="Q1638" i="1"/>
  <c r="E1631" i="1"/>
  <c r="E1626" i="1" s="1"/>
  <c r="F1631" i="1"/>
  <c r="G1631" i="1"/>
  <c r="I1631" i="1"/>
  <c r="I1626" i="1" s="1"/>
  <c r="K1631" i="1"/>
  <c r="M1631" i="1"/>
  <c r="N1631" i="1"/>
  <c r="O1631" i="1"/>
  <c r="Q1631" i="1"/>
  <c r="C1636" i="1"/>
  <c r="D1569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C1571" i="1"/>
  <c r="C1572" i="1"/>
  <c r="C1573" i="1"/>
  <c r="C1574" i="1"/>
  <c r="C1575" i="1"/>
  <c r="C1576" i="1"/>
  <c r="C1577" i="1"/>
  <c r="C1579" i="1"/>
  <c r="C1580" i="1"/>
  <c r="C1581" i="1"/>
  <c r="C1582" i="1"/>
  <c r="C1583" i="1"/>
  <c r="C1584" i="1"/>
  <c r="C1585" i="1"/>
  <c r="C1586" i="1"/>
  <c r="C1587" i="1"/>
  <c r="C1599" i="1"/>
  <c r="C1600" i="1"/>
  <c r="C1601" i="1"/>
  <c r="C1602" i="1"/>
  <c r="C1603" i="1"/>
  <c r="C1604" i="1"/>
  <c r="C1605" i="1"/>
  <c r="C1606" i="1"/>
  <c r="C1607" i="1"/>
  <c r="C1609" i="1"/>
  <c r="C1610" i="1"/>
  <c r="C1611" i="1"/>
  <c r="C1612" i="1"/>
  <c r="C1613" i="1"/>
  <c r="C1614" i="1"/>
  <c r="C1615" i="1"/>
  <c r="C1616" i="1"/>
  <c r="C1570" i="1"/>
  <c r="C1347" i="1"/>
  <c r="C1346" i="1" s="1"/>
  <c r="D1331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C1333" i="1"/>
  <c r="C1334" i="1"/>
  <c r="C1335" i="1"/>
  <c r="C1336" i="1"/>
  <c r="C1337" i="1"/>
  <c r="C1339" i="1"/>
  <c r="C1340" i="1"/>
  <c r="C1341" i="1"/>
  <c r="C1342" i="1"/>
  <c r="C1343" i="1"/>
  <c r="C1344" i="1"/>
  <c r="C1332" i="1"/>
  <c r="C1256" i="1"/>
  <c r="C1259" i="1"/>
  <c r="C1261" i="1"/>
  <c r="C1263" i="1"/>
  <c r="C1264" i="1"/>
  <c r="C1265" i="1"/>
  <c r="C1267" i="1"/>
  <c r="C1269" i="1"/>
  <c r="C1270" i="1"/>
  <c r="C1271" i="1"/>
  <c r="C1273" i="1"/>
  <c r="C1277" i="1"/>
  <c r="C1279" i="1"/>
  <c r="C1281" i="1"/>
  <c r="C1283" i="1"/>
  <c r="C1284" i="1"/>
  <c r="C1219" i="1"/>
  <c r="C1220" i="1"/>
  <c r="C1221" i="1"/>
  <c r="C1222" i="1"/>
  <c r="C1223" i="1"/>
  <c r="C1224" i="1"/>
  <c r="C1225" i="1"/>
  <c r="C1226" i="1"/>
  <c r="C1227" i="1"/>
  <c r="C1229" i="1"/>
  <c r="C1230" i="1"/>
  <c r="C1217" i="1"/>
  <c r="C1187" i="1"/>
  <c r="C1099" i="1"/>
  <c r="C1100" i="1"/>
  <c r="C862" i="1"/>
  <c r="C864" i="1"/>
  <c r="C865" i="1"/>
  <c r="C866" i="1"/>
  <c r="C867" i="1"/>
  <c r="C732" i="1"/>
  <c r="C733" i="1"/>
  <c r="C734" i="1"/>
  <c r="C735" i="1"/>
  <c r="C736" i="1"/>
  <c r="C737" i="1"/>
  <c r="C739" i="1"/>
  <c r="C740" i="1"/>
  <c r="C741" i="1"/>
  <c r="C742" i="1"/>
  <c r="C743" i="1"/>
  <c r="C744" i="1"/>
  <c r="C745" i="1"/>
  <c r="C746" i="1"/>
  <c r="C747" i="1"/>
  <c r="C749" i="1"/>
  <c r="C750" i="1"/>
  <c r="C751" i="1"/>
  <c r="C752" i="1"/>
  <c r="C753" i="1"/>
  <c r="C754" i="1"/>
  <c r="C755" i="1"/>
  <c r="C756" i="1"/>
  <c r="C757" i="1"/>
  <c r="C759" i="1"/>
  <c r="C760" i="1"/>
  <c r="C761" i="1"/>
  <c r="C762" i="1"/>
  <c r="C763" i="1"/>
  <c r="C764" i="1"/>
  <c r="C765" i="1"/>
  <c r="C766" i="1"/>
  <c r="C767" i="1"/>
  <c r="C769" i="1"/>
  <c r="C770" i="1"/>
  <c r="C771" i="1"/>
  <c r="C772" i="1"/>
  <c r="C773" i="1"/>
  <c r="C774" i="1"/>
  <c r="C775" i="1"/>
  <c r="C776" i="1"/>
  <c r="C777" i="1"/>
  <c r="C779" i="1"/>
  <c r="C780" i="1"/>
  <c r="C781" i="1"/>
  <c r="C782" i="1"/>
  <c r="C783" i="1"/>
  <c r="C784" i="1"/>
  <c r="C785" i="1"/>
  <c r="C786" i="1"/>
  <c r="C787" i="1"/>
  <c r="C799" i="1"/>
  <c r="C800" i="1"/>
  <c r="C801" i="1"/>
  <c r="C802" i="1"/>
  <c r="C803" i="1"/>
  <c r="C804" i="1"/>
  <c r="C805" i="1"/>
  <c r="C806" i="1"/>
  <c r="C807" i="1"/>
  <c r="C809" i="1"/>
  <c r="C810" i="1"/>
  <c r="C811" i="1"/>
  <c r="C812" i="1"/>
  <c r="C813" i="1"/>
  <c r="C814" i="1"/>
  <c r="C815" i="1"/>
  <c r="C816" i="1"/>
  <c r="C817" i="1"/>
  <c r="C819" i="1"/>
  <c r="C820" i="1"/>
  <c r="C821" i="1"/>
  <c r="C822" i="1"/>
  <c r="C823" i="1"/>
  <c r="C824" i="1"/>
  <c r="C825" i="1"/>
  <c r="C826" i="1"/>
  <c r="C827" i="1"/>
  <c r="C829" i="1"/>
  <c r="C830" i="1"/>
  <c r="C831" i="1"/>
  <c r="C832" i="1"/>
  <c r="C833" i="1"/>
  <c r="C834" i="1"/>
  <c r="C835" i="1"/>
  <c r="C836" i="1"/>
  <c r="C837" i="1"/>
  <c r="C839" i="1"/>
  <c r="C840" i="1"/>
  <c r="C841" i="1"/>
  <c r="C842" i="1"/>
  <c r="C843" i="1"/>
  <c r="C844" i="1"/>
  <c r="C845" i="1"/>
  <c r="C846" i="1"/>
  <c r="C847" i="1"/>
  <c r="C849" i="1"/>
  <c r="C850" i="1"/>
  <c r="C851" i="1"/>
  <c r="C852" i="1"/>
  <c r="C853" i="1"/>
  <c r="C854" i="1"/>
  <c r="C855" i="1"/>
  <c r="C856" i="1"/>
  <c r="C857" i="1"/>
  <c r="C859" i="1"/>
  <c r="C860" i="1"/>
  <c r="C861" i="1"/>
  <c r="C863" i="1"/>
  <c r="C869" i="1"/>
  <c r="C870" i="1"/>
  <c r="C871" i="1"/>
  <c r="C872" i="1"/>
  <c r="C873" i="1"/>
  <c r="C874" i="1"/>
  <c r="C875" i="1"/>
  <c r="C876" i="1"/>
  <c r="C877" i="1"/>
  <c r="C879" i="1"/>
  <c r="C880" i="1"/>
  <c r="C731" i="1"/>
  <c r="D1476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D1472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D1441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C1441" i="1"/>
  <c r="C1440" i="1" s="1"/>
  <c r="D1424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D1412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D1408" i="1"/>
  <c r="E1408" i="1"/>
  <c r="F1408" i="1"/>
  <c r="F1407" i="1" s="1"/>
  <c r="G1408" i="1"/>
  <c r="G1407" i="1" s="1"/>
  <c r="H1408" i="1"/>
  <c r="I1408" i="1"/>
  <c r="J1408" i="1"/>
  <c r="J1407" i="1" s="1"/>
  <c r="K1408" i="1"/>
  <c r="K1407" i="1" s="1"/>
  <c r="L1408" i="1"/>
  <c r="M1408" i="1"/>
  <c r="N1408" i="1"/>
  <c r="O1408" i="1"/>
  <c r="P1408" i="1"/>
  <c r="Q1408" i="1"/>
  <c r="D1405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D1402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D1400" i="1"/>
  <c r="D1399" i="1" s="1"/>
  <c r="E1400" i="1"/>
  <c r="E1399" i="1" s="1"/>
  <c r="F1400" i="1"/>
  <c r="G1400" i="1"/>
  <c r="H1400" i="1"/>
  <c r="H1399" i="1" s="1"/>
  <c r="I1400" i="1"/>
  <c r="I1399" i="1" s="1"/>
  <c r="J1400" i="1"/>
  <c r="K1400" i="1"/>
  <c r="L1400" i="1"/>
  <c r="L1399" i="1" s="1"/>
  <c r="M1400" i="1"/>
  <c r="M1399" i="1" s="1"/>
  <c r="N1400" i="1"/>
  <c r="O1400" i="1"/>
  <c r="P1400" i="1"/>
  <c r="P1399" i="1" s="1"/>
  <c r="Q1400" i="1"/>
  <c r="Q1399" i="1" s="1"/>
  <c r="D1360" i="1"/>
  <c r="E1360" i="1"/>
  <c r="E1355" i="1" s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D1352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D1350" i="1"/>
  <c r="E1350" i="1"/>
  <c r="E1349" i="1" s="1"/>
  <c r="F1350" i="1"/>
  <c r="F1349" i="1" s="1"/>
  <c r="G1350" i="1"/>
  <c r="H1350" i="1"/>
  <c r="I1350" i="1"/>
  <c r="I1349" i="1" s="1"/>
  <c r="J1350" i="1"/>
  <c r="J1349" i="1" s="1"/>
  <c r="K1350" i="1"/>
  <c r="L1350" i="1"/>
  <c r="M1350" i="1"/>
  <c r="M1349" i="1" s="1"/>
  <c r="N1350" i="1"/>
  <c r="N1349" i="1" s="1"/>
  <c r="O1350" i="1"/>
  <c r="P1350" i="1"/>
  <c r="Q1350" i="1"/>
  <c r="Q1349" i="1" s="1"/>
  <c r="D1329" i="1"/>
  <c r="E1329" i="1"/>
  <c r="F1329" i="1"/>
  <c r="G1329" i="1"/>
  <c r="H1329" i="1"/>
  <c r="H1326" i="1" s="1"/>
  <c r="I1329" i="1"/>
  <c r="J1329" i="1"/>
  <c r="K1329" i="1"/>
  <c r="L1329" i="1"/>
  <c r="M1329" i="1"/>
  <c r="N1329" i="1"/>
  <c r="O1329" i="1"/>
  <c r="P1329" i="1"/>
  <c r="Q1329" i="1"/>
  <c r="D1314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D1312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D1309" i="1"/>
  <c r="E1309" i="1"/>
  <c r="E1308" i="1" s="1"/>
  <c r="F1309" i="1"/>
  <c r="F1308" i="1" s="1"/>
  <c r="G1309" i="1"/>
  <c r="H1309" i="1"/>
  <c r="I1309" i="1"/>
  <c r="I1308" i="1" s="1"/>
  <c r="J1309" i="1"/>
  <c r="J1308" i="1" s="1"/>
  <c r="K1309" i="1"/>
  <c r="L1309" i="1"/>
  <c r="M1309" i="1"/>
  <c r="M1308" i="1" s="1"/>
  <c r="N1309" i="1"/>
  <c r="N1308" i="1" s="1"/>
  <c r="O1309" i="1"/>
  <c r="P1309" i="1"/>
  <c r="Q1309" i="1"/>
  <c r="Q1308" i="1" s="1"/>
  <c r="D1304" i="1"/>
  <c r="E1304" i="1"/>
  <c r="F1304" i="1"/>
  <c r="G1304" i="1"/>
  <c r="H1304" i="1"/>
  <c r="I1304" i="1"/>
  <c r="J1304" i="1"/>
  <c r="K1304" i="1"/>
  <c r="M1304" i="1"/>
  <c r="N1304" i="1"/>
  <c r="O1304" i="1"/>
  <c r="Q1304" i="1"/>
  <c r="D1300" i="1"/>
  <c r="D1299" i="1" s="1"/>
  <c r="E1300" i="1"/>
  <c r="E1299" i="1" s="1"/>
  <c r="F1300" i="1"/>
  <c r="F1299" i="1" s="1"/>
  <c r="G1300" i="1"/>
  <c r="G1299" i="1" s="1"/>
  <c r="H1300" i="1"/>
  <c r="H1299" i="1" s="1"/>
  <c r="I1300" i="1"/>
  <c r="I1299" i="1" s="1"/>
  <c r="J1300" i="1"/>
  <c r="J1299" i="1" s="1"/>
  <c r="K1300" i="1"/>
  <c r="K1299" i="1" s="1"/>
  <c r="M1300" i="1"/>
  <c r="M1299" i="1" s="1"/>
  <c r="O1300" i="1"/>
  <c r="Q1300" i="1"/>
  <c r="E1262" i="1"/>
  <c r="F1262" i="1"/>
  <c r="G1262" i="1"/>
  <c r="H1262" i="1"/>
  <c r="I1262" i="1"/>
  <c r="J1262" i="1"/>
  <c r="K1262" i="1"/>
  <c r="M1262" i="1"/>
  <c r="N1262" i="1"/>
  <c r="O1262" i="1"/>
  <c r="P1262" i="1"/>
  <c r="Q1262" i="1"/>
  <c r="E1253" i="1"/>
  <c r="F1253" i="1"/>
  <c r="I1253" i="1"/>
  <c r="J1253" i="1"/>
  <c r="K1253" i="1"/>
  <c r="M1253" i="1"/>
  <c r="O1253" i="1"/>
  <c r="P1253" i="1"/>
  <c r="Q1253" i="1"/>
  <c r="D1249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E1246" i="1"/>
  <c r="F1246" i="1"/>
  <c r="I1246" i="1"/>
  <c r="J1246" i="1"/>
  <c r="L1246" i="1"/>
  <c r="M1246" i="1"/>
  <c r="N1246" i="1"/>
  <c r="Q1246" i="1"/>
  <c r="D1234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D1232" i="1"/>
  <c r="D1231" i="1" s="1"/>
  <c r="E1232" i="1"/>
  <c r="E1231" i="1" s="1"/>
  <c r="F1232" i="1"/>
  <c r="G1232" i="1"/>
  <c r="H1232" i="1"/>
  <c r="H1231" i="1" s="1"/>
  <c r="I1232" i="1"/>
  <c r="I1231" i="1" s="1"/>
  <c r="J1232" i="1"/>
  <c r="K1232" i="1"/>
  <c r="L1232" i="1"/>
  <c r="L1231" i="1" s="1"/>
  <c r="M1232" i="1"/>
  <c r="M1231" i="1" s="1"/>
  <c r="N1232" i="1"/>
  <c r="O1232" i="1"/>
  <c r="P1232" i="1"/>
  <c r="P1231" i="1" s="1"/>
  <c r="Q1232" i="1"/>
  <c r="Q1231" i="1" s="1"/>
  <c r="D1216" i="1"/>
  <c r="E1216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D1209" i="1"/>
  <c r="E1209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D1199" i="1"/>
  <c r="D1198" i="1" s="1"/>
  <c r="E1199" i="1"/>
  <c r="E1198" i="1" s="1"/>
  <c r="F1199" i="1"/>
  <c r="F1198" i="1" s="1"/>
  <c r="G1199" i="1"/>
  <c r="G1198" i="1" s="1"/>
  <c r="H1199" i="1"/>
  <c r="H1198" i="1" s="1"/>
  <c r="I1199" i="1"/>
  <c r="I1198" i="1" s="1"/>
  <c r="J1199" i="1"/>
  <c r="J1198" i="1" s="1"/>
  <c r="K1199" i="1"/>
  <c r="K1198" i="1" s="1"/>
  <c r="L1199" i="1"/>
  <c r="L1198" i="1" s="1"/>
  <c r="M1199" i="1"/>
  <c r="M1198" i="1" s="1"/>
  <c r="N1199" i="1"/>
  <c r="N1198" i="1" s="1"/>
  <c r="O1199" i="1"/>
  <c r="O1198" i="1" s="1"/>
  <c r="P1199" i="1"/>
  <c r="P1198" i="1" s="1"/>
  <c r="Q1199" i="1"/>
  <c r="Q1198" i="1" s="1"/>
  <c r="D1183" i="1"/>
  <c r="E1183" i="1"/>
  <c r="F1183" i="1"/>
  <c r="G1183" i="1"/>
  <c r="H1183" i="1"/>
  <c r="I1183" i="1"/>
  <c r="J1183" i="1"/>
  <c r="M1183" i="1"/>
  <c r="N1183" i="1"/>
  <c r="O1183" i="1"/>
  <c r="Q1183" i="1"/>
  <c r="D1181" i="1"/>
  <c r="E1181" i="1"/>
  <c r="F1181" i="1"/>
  <c r="G1181" i="1"/>
  <c r="H1181" i="1"/>
  <c r="I1181" i="1"/>
  <c r="J1181" i="1"/>
  <c r="K1181" i="1"/>
  <c r="M1181" i="1"/>
  <c r="N1181" i="1"/>
  <c r="O1181" i="1"/>
  <c r="Q1181" i="1"/>
  <c r="D1175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C1175" i="1"/>
  <c r="D1173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C1173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C1166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C1164" i="1"/>
  <c r="D1133" i="1"/>
  <c r="E1133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C1133" i="1"/>
  <c r="D1135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D1119" i="1"/>
  <c r="E1119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D1110" i="1"/>
  <c r="E1110" i="1"/>
  <c r="G1110" i="1"/>
  <c r="H1110" i="1"/>
  <c r="I1110" i="1"/>
  <c r="J1110" i="1"/>
  <c r="K1110" i="1"/>
  <c r="L1110" i="1"/>
  <c r="M1110" i="1"/>
  <c r="N1110" i="1"/>
  <c r="O1110" i="1"/>
  <c r="P1110" i="1"/>
  <c r="Q1110" i="1"/>
  <c r="D1106" i="1"/>
  <c r="E1106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D1102" i="1"/>
  <c r="E1102" i="1"/>
  <c r="F1102" i="1"/>
  <c r="G1102" i="1"/>
  <c r="H1102" i="1"/>
  <c r="I1102" i="1"/>
  <c r="I1101" i="1" s="1"/>
  <c r="J1102" i="1"/>
  <c r="J1101" i="1" s="1"/>
  <c r="K1102" i="1"/>
  <c r="L1102" i="1"/>
  <c r="M1102" i="1"/>
  <c r="M1101" i="1" s="1"/>
  <c r="N1102" i="1"/>
  <c r="N1101" i="1" s="1"/>
  <c r="O1102" i="1"/>
  <c r="P1102" i="1"/>
  <c r="Q1102" i="1"/>
  <c r="Q1101" i="1" s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C642" i="1"/>
  <c r="C599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D515" i="1"/>
  <c r="E515" i="1"/>
  <c r="E495" i="1" s="1"/>
  <c r="F515" i="1"/>
  <c r="F495" i="1" s="1"/>
  <c r="G515" i="1"/>
  <c r="H515" i="1"/>
  <c r="I515" i="1"/>
  <c r="I495" i="1" s="1"/>
  <c r="J515" i="1"/>
  <c r="J495" i="1" s="1"/>
  <c r="K515" i="1"/>
  <c r="L515" i="1"/>
  <c r="M515" i="1"/>
  <c r="N515" i="1"/>
  <c r="N495" i="1" s="1"/>
  <c r="O515" i="1"/>
  <c r="P515" i="1"/>
  <c r="Q515" i="1"/>
  <c r="D496" i="1"/>
  <c r="D495" i="1" s="1"/>
  <c r="E496" i="1"/>
  <c r="F496" i="1"/>
  <c r="G496" i="1"/>
  <c r="H496" i="1"/>
  <c r="H495" i="1" s="1"/>
  <c r="I496" i="1"/>
  <c r="J496" i="1"/>
  <c r="K496" i="1"/>
  <c r="L496" i="1"/>
  <c r="L495" i="1" s="1"/>
  <c r="M496" i="1"/>
  <c r="N496" i="1"/>
  <c r="O496" i="1"/>
  <c r="O495" i="1" s="1"/>
  <c r="P496" i="1"/>
  <c r="P495" i="1" s="1"/>
  <c r="Q496" i="1"/>
  <c r="G495" i="1"/>
  <c r="K495" i="1"/>
  <c r="M495" i="1"/>
  <c r="Q495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D458" i="1"/>
  <c r="E458" i="1"/>
  <c r="E444" i="1" s="1"/>
  <c r="F458" i="1"/>
  <c r="F444" i="1" s="1"/>
  <c r="G458" i="1"/>
  <c r="H458" i="1"/>
  <c r="I458" i="1"/>
  <c r="I444" i="1" s="1"/>
  <c r="J458" i="1"/>
  <c r="J444" i="1" s="1"/>
  <c r="K458" i="1"/>
  <c r="L458" i="1"/>
  <c r="M458" i="1"/>
  <c r="N458" i="1"/>
  <c r="N444" i="1" s="1"/>
  <c r="O458" i="1"/>
  <c r="P458" i="1"/>
  <c r="Q458" i="1"/>
  <c r="D445" i="1"/>
  <c r="D444" i="1" s="1"/>
  <c r="E445" i="1"/>
  <c r="F445" i="1"/>
  <c r="G445" i="1"/>
  <c r="H445" i="1"/>
  <c r="H444" i="1" s="1"/>
  <c r="I445" i="1"/>
  <c r="J445" i="1"/>
  <c r="K445" i="1"/>
  <c r="L445" i="1"/>
  <c r="L444" i="1" s="1"/>
  <c r="M445" i="1"/>
  <c r="N445" i="1"/>
  <c r="O445" i="1"/>
  <c r="O444" i="1" s="1"/>
  <c r="P445" i="1"/>
  <c r="P444" i="1" s="1"/>
  <c r="Q445" i="1"/>
  <c r="G444" i="1"/>
  <c r="K444" i="1"/>
  <c r="M444" i="1"/>
  <c r="Q444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D274" i="1"/>
  <c r="E274" i="1"/>
  <c r="F274" i="1"/>
  <c r="G274" i="1"/>
  <c r="G267" i="1" s="1"/>
  <c r="H274" i="1"/>
  <c r="H267" i="1" s="1"/>
  <c r="I274" i="1"/>
  <c r="J274" i="1"/>
  <c r="K274" i="1"/>
  <c r="K267" i="1" s="1"/>
  <c r="L274" i="1"/>
  <c r="L267" i="1" s="1"/>
  <c r="M274" i="1"/>
  <c r="N274" i="1"/>
  <c r="O274" i="1"/>
  <c r="P274" i="1"/>
  <c r="P267" i="1" s="1"/>
  <c r="Q274" i="1"/>
  <c r="D268" i="1"/>
  <c r="E268" i="1"/>
  <c r="E267" i="1" s="1"/>
  <c r="F268" i="1"/>
  <c r="F267" i="1" s="1"/>
  <c r="G268" i="1"/>
  <c r="H268" i="1"/>
  <c r="I268" i="1"/>
  <c r="J268" i="1"/>
  <c r="J267" i="1" s="1"/>
  <c r="K268" i="1"/>
  <c r="L268" i="1"/>
  <c r="M268" i="1"/>
  <c r="N268" i="1"/>
  <c r="N267" i="1" s="1"/>
  <c r="O268" i="1"/>
  <c r="P268" i="1"/>
  <c r="Q268" i="1"/>
  <c r="Q267" i="1" s="1"/>
  <c r="D267" i="1"/>
  <c r="I267" i="1"/>
  <c r="M267" i="1"/>
  <c r="O267" i="1"/>
  <c r="D110" i="1"/>
  <c r="E110" i="1"/>
  <c r="E30" i="1" s="1"/>
  <c r="F110" i="1"/>
  <c r="G110" i="1"/>
  <c r="G30" i="1" s="1"/>
  <c r="H110" i="1"/>
  <c r="I110" i="1"/>
  <c r="J110" i="1"/>
  <c r="K110" i="1"/>
  <c r="K30" i="1" s="1"/>
  <c r="L110" i="1"/>
  <c r="M110" i="1"/>
  <c r="M30" i="1" s="1"/>
  <c r="N110" i="1"/>
  <c r="O110" i="1"/>
  <c r="P110" i="1"/>
  <c r="Q110" i="1"/>
  <c r="Q30" i="1" s="1"/>
  <c r="D25" i="1"/>
  <c r="E25" i="1"/>
  <c r="F25" i="1"/>
  <c r="G25" i="1"/>
  <c r="H25" i="1"/>
  <c r="H22" i="1" s="1"/>
  <c r="I25" i="1"/>
  <c r="J25" i="1"/>
  <c r="K25" i="1"/>
  <c r="L25" i="1"/>
  <c r="L22" i="1" s="1"/>
  <c r="M25" i="1"/>
  <c r="N25" i="1"/>
  <c r="O25" i="1"/>
  <c r="P25" i="1"/>
  <c r="P22" i="1" s="1"/>
  <c r="Q25" i="1"/>
  <c r="C1135" i="1"/>
  <c r="D1620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C952" i="1"/>
  <c r="P1308" i="1" l="1"/>
  <c r="L1308" i="1"/>
  <c r="H1308" i="1"/>
  <c r="D1308" i="1"/>
  <c r="O1101" i="1"/>
  <c r="K1101" i="1"/>
  <c r="G1101" i="1"/>
  <c r="N1231" i="1"/>
  <c r="J1231" i="1"/>
  <c r="F1231" i="1"/>
  <c r="O1349" i="1"/>
  <c r="K1349" i="1"/>
  <c r="G1349" i="1"/>
  <c r="G1246" i="1"/>
  <c r="K1246" i="1"/>
  <c r="O1246" i="1"/>
  <c r="O1399" i="1"/>
  <c r="K1399" i="1"/>
  <c r="G1399" i="1"/>
  <c r="Q1407" i="1"/>
  <c r="I1407" i="1"/>
  <c r="E1407" i="1"/>
  <c r="G1626" i="1"/>
  <c r="P1678" i="1"/>
  <c r="L1678" i="1"/>
  <c r="P1729" i="1"/>
  <c r="L1729" i="1"/>
  <c r="H1729" i="1"/>
  <c r="N1774" i="1"/>
  <c r="J1774" i="1"/>
  <c r="F1774" i="1"/>
  <c r="Q1795" i="1"/>
  <c r="M1795" i="1"/>
  <c r="I1795" i="1"/>
  <c r="E1795" i="1"/>
  <c r="L1693" i="1"/>
  <c r="H1693" i="1"/>
  <c r="D1693" i="1"/>
  <c r="G1030" i="1"/>
  <c r="K1030" i="1"/>
  <c r="O1030" i="1"/>
  <c r="N22" i="1"/>
  <c r="J22" i="1"/>
  <c r="F22" i="1"/>
  <c r="P1101" i="1"/>
  <c r="L1101" i="1"/>
  <c r="H1101" i="1"/>
  <c r="O1231" i="1"/>
  <c r="K1231" i="1"/>
  <c r="G1231" i="1"/>
  <c r="O1308" i="1"/>
  <c r="K1308" i="1"/>
  <c r="G1308" i="1"/>
  <c r="P1349" i="1"/>
  <c r="L1349" i="1"/>
  <c r="H1349" i="1"/>
  <c r="D1349" i="1"/>
  <c r="N1399" i="1"/>
  <c r="J1399" i="1"/>
  <c r="F1399" i="1"/>
  <c r="L1407" i="1"/>
  <c r="H1407" i="1"/>
  <c r="D1407" i="1"/>
  <c r="F1626" i="1"/>
  <c r="O1678" i="1"/>
  <c r="K1678" i="1"/>
  <c r="O1729" i="1"/>
  <c r="K1729" i="1"/>
  <c r="G1729" i="1"/>
  <c r="Q1774" i="1"/>
  <c r="M1774" i="1"/>
  <c r="I1774" i="1"/>
  <c r="E1774" i="1"/>
  <c r="P1795" i="1"/>
  <c r="D1795" i="1"/>
  <c r="O1693" i="1"/>
  <c r="K1693" i="1"/>
  <c r="G1693" i="1"/>
  <c r="K1023" i="1"/>
  <c r="C1172" i="1"/>
  <c r="C1023" i="1"/>
  <c r="C1193" i="1"/>
  <c r="C1194" i="1"/>
  <c r="C1195" i="1"/>
  <c r="H1392" i="1"/>
  <c r="P1392" i="1"/>
  <c r="C1006" i="1"/>
  <c r="C1292" i="1"/>
  <c r="P1326" i="1"/>
  <c r="D1355" i="1"/>
  <c r="F1355" i="1"/>
  <c r="P1787" i="1"/>
  <c r="C1787" i="1"/>
  <c r="P30" i="1"/>
  <c r="N30" i="1"/>
  <c r="L30" i="1"/>
  <c r="J30" i="1"/>
  <c r="H30" i="1"/>
  <c r="F30" i="1"/>
  <c r="D30" i="1"/>
  <c r="F1101" i="1"/>
  <c r="Q1163" i="1"/>
  <c r="M1163" i="1"/>
  <c r="I1163" i="1"/>
  <c r="E1163" i="1"/>
  <c r="M1626" i="1"/>
  <c r="C1000" i="1"/>
  <c r="D1023" i="1"/>
  <c r="F1023" i="1"/>
  <c r="H1023" i="1"/>
  <c r="J1023" i="1"/>
  <c r="L1023" i="1"/>
  <c r="N1023" i="1"/>
  <c r="P1023" i="1"/>
  <c r="D1084" i="1"/>
  <c r="F1084" i="1"/>
  <c r="H1084" i="1"/>
  <c r="J1084" i="1"/>
  <c r="L1084" i="1"/>
  <c r="N1084" i="1"/>
  <c r="P1084" i="1"/>
  <c r="C1189" i="1"/>
  <c r="D1392" i="1"/>
  <c r="F1392" i="1"/>
  <c r="J1392" i="1"/>
  <c r="L1392" i="1"/>
  <c r="N1392" i="1"/>
  <c r="D1787" i="1"/>
  <c r="F1787" i="1"/>
  <c r="J1787" i="1"/>
  <c r="L1787" i="1"/>
  <c r="N1787" i="1"/>
  <c r="E1787" i="1"/>
  <c r="G1023" i="1"/>
  <c r="O1023" i="1"/>
  <c r="G1084" i="1"/>
  <c r="K1084" i="1"/>
  <c r="O1084" i="1"/>
  <c r="P1186" i="1"/>
  <c r="G1787" i="1"/>
  <c r="I1787" i="1"/>
  <c r="K1787" i="1"/>
  <c r="M1787" i="1"/>
  <c r="O1787" i="1"/>
  <c r="L1326" i="1"/>
  <c r="D1326" i="1"/>
  <c r="D1030" i="1"/>
  <c r="H1030" i="1"/>
  <c r="L1030" i="1"/>
  <c r="P1030" i="1"/>
  <c r="C1065" i="1"/>
  <c r="I30" i="1"/>
  <c r="O30" i="1"/>
  <c r="F1693" i="1"/>
  <c r="N1693" i="1"/>
  <c r="P1693" i="1"/>
  <c r="P881" i="1"/>
  <c r="N881" i="1"/>
  <c r="L881" i="1"/>
  <c r="J881" i="1"/>
  <c r="H881" i="1"/>
  <c r="F881" i="1"/>
  <c r="D881" i="1"/>
  <c r="N1163" i="1"/>
  <c r="J1163" i="1"/>
  <c r="H1163" i="1"/>
  <c r="F1163" i="1"/>
  <c r="N1326" i="1"/>
  <c r="J1326" i="1"/>
  <c r="F1326" i="1"/>
  <c r="N1626" i="1"/>
  <c r="K1626" i="1"/>
  <c r="C978" i="1"/>
  <c r="C951" i="1" s="1"/>
  <c r="C999" i="1"/>
  <c r="E1023" i="1"/>
  <c r="I1023" i="1"/>
  <c r="M1023" i="1"/>
  <c r="C1036" i="1"/>
  <c r="K1186" i="1"/>
  <c r="C1392" i="1"/>
  <c r="E1392" i="1"/>
  <c r="G1392" i="1"/>
  <c r="I1392" i="1"/>
  <c r="K1392" i="1"/>
  <c r="M1392" i="1"/>
  <c r="O1392" i="1"/>
  <c r="Q1392" i="1"/>
  <c r="Q1626" i="1"/>
  <c r="Q881" i="1"/>
  <c r="O881" i="1"/>
  <c r="M881" i="1"/>
  <c r="K881" i="1"/>
  <c r="I881" i="1"/>
  <c r="G881" i="1"/>
  <c r="E881" i="1"/>
  <c r="Q951" i="1"/>
  <c r="E951" i="1"/>
  <c r="P1163" i="1"/>
  <c r="L1163" i="1"/>
  <c r="O1407" i="1"/>
  <c r="M1407" i="1"/>
  <c r="D1774" i="1"/>
  <c r="C1808" i="1"/>
  <c r="D1163" i="1"/>
  <c r="O1163" i="1"/>
  <c r="K1163" i="1"/>
  <c r="G1163" i="1"/>
  <c r="P1407" i="1"/>
  <c r="N1407" i="1"/>
  <c r="C1095" i="1"/>
  <c r="C1084" i="1" s="1"/>
  <c r="O1626" i="1"/>
  <c r="C1647" i="1"/>
  <c r="L1795" i="1"/>
  <c r="H1795" i="1"/>
  <c r="C1191" i="1"/>
  <c r="P951" i="1"/>
  <c r="N951" i="1"/>
  <c r="L951" i="1"/>
  <c r="J951" i="1"/>
  <c r="H951" i="1"/>
  <c r="F951" i="1"/>
  <c r="O951" i="1"/>
  <c r="M951" i="1"/>
  <c r="K951" i="1"/>
  <c r="I951" i="1"/>
  <c r="G951" i="1"/>
  <c r="D951" i="1"/>
  <c r="Q22" i="1"/>
  <c r="M22" i="1"/>
  <c r="I22" i="1"/>
  <c r="E22" i="1"/>
  <c r="C1190" i="1"/>
  <c r="L1186" i="1"/>
  <c r="C1345" i="1"/>
  <c r="H998" i="1"/>
  <c r="H997" i="1" s="1"/>
  <c r="Q1172" i="1"/>
  <c r="O1172" i="1"/>
  <c r="M1172" i="1"/>
  <c r="K1172" i="1"/>
  <c r="I1172" i="1"/>
  <c r="G1172" i="1"/>
  <c r="E1172" i="1"/>
  <c r="Q1299" i="1"/>
  <c r="P1355" i="1"/>
  <c r="N1355" i="1"/>
  <c r="L1355" i="1"/>
  <c r="J1355" i="1"/>
  <c r="C730" i="1"/>
  <c r="C598" i="1" s="1"/>
  <c r="E1101" i="1"/>
  <c r="Q598" i="1"/>
  <c r="O598" i="1"/>
  <c r="M598" i="1"/>
  <c r="K598" i="1"/>
  <c r="I598" i="1"/>
  <c r="G598" i="1"/>
  <c r="E598" i="1"/>
  <c r="E1729" i="1"/>
  <c r="D1132" i="1"/>
  <c r="O22" i="1"/>
  <c r="K22" i="1"/>
  <c r="G22" i="1"/>
  <c r="P1132" i="1"/>
  <c r="N1132" i="1"/>
  <c r="L1132" i="1"/>
  <c r="J1132" i="1"/>
  <c r="H1132" i="1"/>
  <c r="F1132" i="1"/>
  <c r="C1732" i="1"/>
  <c r="C1762" i="1"/>
  <c r="C1132" i="1"/>
  <c r="Q1132" i="1"/>
  <c r="O1132" i="1"/>
  <c r="M1132" i="1"/>
  <c r="K1132" i="1"/>
  <c r="I1132" i="1"/>
  <c r="G1132" i="1"/>
  <c r="E1132" i="1"/>
  <c r="P1172" i="1"/>
  <c r="N1172" i="1"/>
  <c r="L1172" i="1"/>
  <c r="J1172" i="1"/>
  <c r="H1172" i="1"/>
  <c r="F1172" i="1"/>
  <c r="D1172" i="1"/>
  <c r="O1299" i="1"/>
  <c r="Q1326" i="1"/>
  <c r="O1326" i="1"/>
  <c r="M1326" i="1"/>
  <c r="K1326" i="1"/>
  <c r="I1326" i="1"/>
  <c r="G1326" i="1"/>
  <c r="E1326" i="1"/>
  <c r="Q1355" i="1"/>
  <c r="O1355" i="1"/>
  <c r="M1355" i="1"/>
  <c r="K1355" i="1"/>
  <c r="I1355" i="1"/>
  <c r="C1734" i="1"/>
  <c r="P598" i="1"/>
  <c r="N598" i="1"/>
  <c r="L598" i="1"/>
  <c r="J598" i="1"/>
  <c r="H598" i="1"/>
  <c r="F598" i="1"/>
  <c r="D598" i="1"/>
  <c r="D1729" i="1"/>
  <c r="D1101" i="1"/>
  <c r="D1824" i="1"/>
  <c r="E1824" i="1"/>
  <c r="E1823" i="1" s="1"/>
  <c r="F1824" i="1"/>
  <c r="F1823" i="1" s="1"/>
  <c r="G1824" i="1"/>
  <c r="H1824" i="1"/>
  <c r="I1824" i="1"/>
  <c r="I1823" i="1" s="1"/>
  <c r="J1824" i="1"/>
  <c r="J1823" i="1" s="1"/>
  <c r="K1824" i="1"/>
  <c r="L1824" i="1"/>
  <c r="M1824" i="1"/>
  <c r="M1823" i="1" s="1"/>
  <c r="N1824" i="1"/>
  <c r="N1823" i="1" s="1"/>
  <c r="O1824" i="1"/>
  <c r="P1824" i="1"/>
  <c r="Q1824" i="1"/>
  <c r="Q1823" i="1" s="1"/>
  <c r="C1827" i="1"/>
  <c r="D1782" i="1"/>
  <c r="D1781" i="1" s="1"/>
  <c r="E1782" i="1"/>
  <c r="E1781" i="1" s="1"/>
  <c r="F1782" i="1"/>
  <c r="F1781" i="1" s="1"/>
  <c r="G1782" i="1"/>
  <c r="G1781" i="1" s="1"/>
  <c r="H1782" i="1"/>
  <c r="H1781" i="1" s="1"/>
  <c r="I1782" i="1"/>
  <c r="I1781" i="1" s="1"/>
  <c r="J1782" i="1"/>
  <c r="J1781" i="1" s="1"/>
  <c r="K1782" i="1"/>
  <c r="K1781" i="1" s="1"/>
  <c r="L1782" i="1"/>
  <c r="L1781" i="1" s="1"/>
  <c r="M1782" i="1"/>
  <c r="M1781" i="1" s="1"/>
  <c r="N1782" i="1"/>
  <c r="N1781" i="1" s="1"/>
  <c r="O1782" i="1"/>
  <c r="O1781" i="1" s="1"/>
  <c r="P1782" i="1"/>
  <c r="P1781" i="1" s="1"/>
  <c r="Q1782" i="1"/>
  <c r="Q1781" i="1" s="1"/>
  <c r="C1782" i="1"/>
  <c r="C1781" i="1" s="1"/>
  <c r="D1645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C1645" i="1"/>
  <c r="C1698" i="1"/>
  <c r="C1693" i="1" s="1"/>
  <c r="C1643" i="1"/>
  <c r="P1642" i="1"/>
  <c r="L1642" i="1"/>
  <c r="L1641" i="1"/>
  <c r="C1641" i="1" s="1"/>
  <c r="P1639" i="1"/>
  <c r="L1639" i="1"/>
  <c r="D1637" i="1"/>
  <c r="D1631" i="1" s="1"/>
  <c r="C1635" i="1"/>
  <c r="P1634" i="1"/>
  <c r="P1631" i="1" s="1"/>
  <c r="L1634" i="1"/>
  <c r="L1631" i="1" s="1"/>
  <c r="J1634" i="1"/>
  <c r="C1633" i="1"/>
  <c r="D1629" i="1"/>
  <c r="C1204" i="1"/>
  <c r="C1203" i="1"/>
  <c r="C1202" i="1"/>
  <c r="C1201" i="1"/>
  <c r="C1200" i="1"/>
  <c r="P1638" i="1" l="1"/>
  <c r="C1030" i="1"/>
  <c r="C1186" i="1"/>
  <c r="C1642" i="1"/>
  <c r="C998" i="1"/>
  <c r="C997" i="1" s="1"/>
  <c r="C1629" i="1"/>
  <c r="C1627" i="1" s="1"/>
  <c r="D1627" i="1"/>
  <c r="D1626" i="1" s="1"/>
  <c r="C1637" i="1"/>
  <c r="P1626" i="1"/>
  <c r="C1639" i="1"/>
  <c r="L1638" i="1"/>
  <c r="L1626" i="1" s="1"/>
  <c r="H1631" i="1"/>
  <c r="C1632" i="1"/>
  <c r="J1631" i="1"/>
  <c r="J1626" i="1" s="1"/>
  <c r="C1634" i="1"/>
  <c r="H1638" i="1"/>
  <c r="C1640" i="1"/>
  <c r="C1199" i="1"/>
  <c r="C1198" i="1" s="1"/>
  <c r="C1119" i="1"/>
  <c r="C1244" i="1"/>
  <c r="C1235" i="1"/>
  <c r="C1236" i="1"/>
  <c r="C1237" i="1"/>
  <c r="C1239" i="1"/>
  <c r="C1240" i="1"/>
  <c r="C1241" i="1"/>
  <c r="C1242" i="1"/>
  <c r="C1243" i="1"/>
  <c r="C1245" i="1"/>
  <c r="C1233" i="1"/>
  <c r="C1232" i="1" s="1"/>
  <c r="R1239" i="1"/>
  <c r="R1240" i="1" s="1"/>
  <c r="R1241" i="1" s="1"/>
  <c r="D1750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D1748" i="1"/>
  <c r="E1748" i="1"/>
  <c r="E1747" i="1" s="1"/>
  <c r="F1748" i="1"/>
  <c r="F1747" i="1" s="1"/>
  <c r="G1748" i="1"/>
  <c r="H1748" i="1"/>
  <c r="I1748" i="1"/>
  <c r="I1747" i="1" s="1"/>
  <c r="J1748" i="1"/>
  <c r="J1747" i="1" s="1"/>
  <c r="K1748" i="1"/>
  <c r="L1748" i="1"/>
  <c r="M1748" i="1"/>
  <c r="M1747" i="1" s="1"/>
  <c r="N1748" i="1"/>
  <c r="O1748" i="1"/>
  <c r="P1748" i="1"/>
  <c r="Q1748" i="1"/>
  <c r="Q1747" i="1" s="1"/>
  <c r="C1115" i="1"/>
  <c r="C1114" i="1"/>
  <c r="C1113" i="1"/>
  <c r="C1112" i="1"/>
  <c r="C1111" i="1"/>
  <c r="C1109" i="1"/>
  <c r="C1107" i="1"/>
  <c r="C1105" i="1"/>
  <c r="C1104" i="1"/>
  <c r="C1103" i="1"/>
  <c r="R1084" i="1"/>
  <c r="P1747" i="1" l="1"/>
  <c r="L1747" i="1"/>
  <c r="D1747" i="1"/>
  <c r="C1638" i="1"/>
  <c r="O1747" i="1"/>
  <c r="K1747" i="1"/>
  <c r="G1747" i="1"/>
  <c r="N1747" i="1"/>
  <c r="H1747" i="1"/>
  <c r="H1626" i="1"/>
  <c r="C1631" i="1"/>
  <c r="C1234" i="1"/>
  <c r="C1231" i="1" s="1"/>
  <c r="C1102" i="1"/>
  <c r="C1106" i="1"/>
  <c r="C1110" i="1"/>
  <c r="C1626" i="1" l="1"/>
  <c r="C1101" i="1"/>
  <c r="D1820" i="1"/>
  <c r="D1811" i="1" s="1"/>
  <c r="E1820" i="1"/>
  <c r="E1811" i="1" s="1"/>
  <c r="F1820" i="1"/>
  <c r="F1811" i="1" s="1"/>
  <c r="G1820" i="1"/>
  <c r="G1811" i="1" s="1"/>
  <c r="H1820" i="1"/>
  <c r="H1811" i="1" s="1"/>
  <c r="I1820" i="1"/>
  <c r="I1811" i="1" s="1"/>
  <c r="J1820" i="1"/>
  <c r="J1811" i="1" s="1"/>
  <c r="K1820" i="1"/>
  <c r="K1811" i="1" s="1"/>
  <c r="L1820" i="1"/>
  <c r="L1811" i="1" s="1"/>
  <c r="M1820" i="1"/>
  <c r="M1811" i="1" s="1"/>
  <c r="N1820" i="1"/>
  <c r="N1811" i="1" s="1"/>
  <c r="O1820" i="1"/>
  <c r="O1811" i="1" s="1"/>
  <c r="P1820" i="1"/>
  <c r="P1811" i="1" s="1"/>
  <c r="Q1820" i="1"/>
  <c r="Q1811" i="1" s="1"/>
  <c r="C1822" i="1"/>
  <c r="C1821" i="1"/>
  <c r="C1819" i="1"/>
  <c r="C1817" i="1"/>
  <c r="C1816" i="1"/>
  <c r="C1815" i="1"/>
  <c r="C1813" i="1"/>
  <c r="C1812" i="1" s="1"/>
  <c r="R1233" i="1"/>
  <c r="C1814" i="1" l="1"/>
  <c r="C1820" i="1"/>
  <c r="D1561" i="1"/>
  <c r="E1561" i="1"/>
  <c r="E1558" i="1" s="1"/>
  <c r="F1561" i="1"/>
  <c r="G1561" i="1"/>
  <c r="H1561" i="1"/>
  <c r="I1561" i="1"/>
  <c r="I1558" i="1" s="1"/>
  <c r="J1561" i="1"/>
  <c r="K1561" i="1"/>
  <c r="L1561" i="1"/>
  <c r="M1561" i="1"/>
  <c r="M1558" i="1" s="1"/>
  <c r="N1561" i="1"/>
  <c r="O1561" i="1"/>
  <c r="O1558" i="1" s="1"/>
  <c r="P1561" i="1"/>
  <c r="Q1561" i="1"/>
  <c r="Q1558" i="1" s="1"/>
  <c r="C1564" i="1"/>
  <c r="C1563" i="1"/>
  <c r="C1562" i="1"/>
  <c r="C1560" i="1"/>
  <c r="C1559" i="1" s="1"/>
  <c r="P1559" i="1"/>
  <c r="N1559" i="1"/>
  <c r="L1559" i="1"/>
  <c r="L1558" i="1" s="1"/>
  <c r="K1559" i="1"/>
  <c r="K1558" i="1" s="1"/>
  <c r="J1559" i="1"/>
  <c r="J1558" i="1" s="1"/>
  <c r="H1559" i="1"/>
  <c r="G1559" i="1"/>
  <c r="F1559" i="1"/>
  <c r="D1559" i="1"/>
  <c r="D1558" i="1" l="1"/>
  <c r="P1558" i="1"/>
  <c r="C1811" i="1"/>
  <c r="G1558" i="1"/>
  <c r="N1558" i="1"/>
  <c r="C1561" i="1"/>
  <c r="C1558" i="1" s="1"/>
  <c r="F1558" i="1"/>
  <c r="H1558" i="1"/>
  <c r="D1288" i="1"/>
  <c r="C1288" i="1" s="1"/>
  <c r="M1287" i="1"/>
  <c r="N1287" i="1" s="1"/>
  <c r="L1287" i="1"/>
  <c r="L1276" i="1" s="1"/>
  <c r="D1287" i="1"/>
  <c r="M1286" i="1"/>
  <c r="G1286" i="1"/>
  <c r="D1286" i="1"/>
  <c r="D1285" i="1"/>
  <c r="C1285" i="1" s="1"/>
  <c r="D1282" i="1"/>
  <c r="D1280" i="1"/>
  <c r="C1280" i="1" s="1"/>
  <c r="L1275" i="1"/>
  <c r="C1275" i="1" s="1"/>
  <c r="C1274" i="1"/>
  <c r="L1272" i="1"/>
  <c r="D1272" i="1"/>
  <c r="L1266" i="1"/>
  <c r="L1260" i="1"/>
  <c r="C1260" i="1" s="1"/>
  <c r="L1257" i="1"/>
  <c r="D1257" i="1"/>
  <c r="C1255" i="1"/>
  <c r="N1253" i="1"/>
  <c r="G1254" i="1"/>
  <c r="H1254" i="1" s="1"/>
  <c r="S510" i="1"/>
  <c r="S511" i="1" s="1"/>
  <c r="C1524" i="1"/>
  <c r="C1557" i="1"/>
  <c r="C1556" i="1"/>
  <c r="C1555" i="1"/>
  <c r="C1554" i="1"/>
  <c r="C1553" i="1"/>
  <c r="C1552" i="1"/>
  <c r="C1551" i="1"/>
  <c r="C1550" i="1"/>
  <c r="C1549" i="1"/>
  <c r="C1547" i="1"/>
  <c r="C1546" i="1"/>
  <c r="C1545" i="1"/>
  <c r="C1544" i="1"/>
  <c r="C1543" i="1"/>
  <c r="C1542" i="1"/>
  <c r="C1541" i="1"/>
  <c r="C1540" i="1"/>
  <c r="C1539" i="1"/>
  <c r="C1537" i="1"/>
  <c r="C1536" i="1"/>
  <c r="C1535" i="1"/>
  <c r="C1534" i="1"/>
  <c r="C1533" i="1"/>
  <c r="C1532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0" i="1"/>
  <c r="C1529" i="1"/>
  <c r="C1527" i="1"/>
  <c r="C1526" i="1"/>
  <c r="C1523" i="1"/>
  <c r="C1522" i="1"/>
  <c r="C1521" i="1"/>
  <c r="C1520" i="1"/>
  <c r="C1519" i="1"/>
  <c r="C1517" i="1"/>
  <c r="C1516" i="1"/>
  <c r="C1515" i="1"/>
  <c r="C1514" i="1"/>
  <c r="C1513" i="1"/>
  <c r="C1512" i="1"/>
  <c r="C1511" i="1"/>
  <c r="C1510" i="1"/>
  <c r="C1509" i="1"/>
  <c r="C1507" i="1"/>
  <c r="C1506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4" i="1"/>
  <c r="C1503" i="1"/>
  <c r="C1502" i="1"/>
  <c r="C1501" i="1"/>
  <c r="C1500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751" i="1"/>
  <c r="C1750" i="1" s="1"/>
  <c r="C1749" i="1"/>
  <c r="C1748" i="1" s="1"/>
  <c r="K1185" i="1"/>
  <c r="L1185" i="1" s="1"/>
  <c r="P1183" i="1"/>
  <c r="K1184" i="1"/>
  <c r="L1184" i="1" s="1"/>
  <c r="P1181" i="1"/>
  <c r="L1181" i="1"/>
  <c r="C1684" i="1"/>
  <c r="C1681" i="1"/>
  <c r="C1680" i="1"/>
  <c r="C1679" i="1" s="1"/>
  <c r="N1679" i="1"/>
  <c r="N1678" i="1" s="1"/>
  <c r="M1679" i="1"/>
  <c r="M1678" i="1" s="1"/>
  <c r="J1679" i="1"/>
  <c r="J1678" i="1" s="1"/>
  <c r="I1679" i="1"/>
  <c r="I1678" i="1" s="1"/>
  <c r="H1679" i="1"/>
  <c r="H1678" i="1" s="1"/>
  <c r="G1679" i="1"/>
  <c r="G1678" i="1" s="1"/>
  <c r="D1679" i="1"/>
  <c r="D1678" i="1" s="1"/>
  <c r="C597" i="1"/>
  <c r="C596" i="1"/>
  <c r="C595" i="1"/>
  <c r="C594" i="1"/>
  <c r="C593" i="1"/>
  <c r="C592" i="1"/>
  <c r="C591" i="1"/>
  <c r="C589" i="1"/>
  <c r="C588" i="1"/>
  <c r="C587" i="1"/>
  <c r="C586" i="1"/>
  <c r="C585" i="1"/>
  <c r="C584" i="1"/>
  <c r="C583" i="1"/>
  <c r="C582" i="1"/>
  <c r="C581" i="1"/>
  <c r="C579" i="1"/>
  <c r="C578" i="1"/>
  <c r="C577" i="1"/>
  <c r="C576" i="1"/>
  <c r="C575" i="1"/>
  <c r="C574" i="1"/>
  <c r="C573" i="1"/>
  <c r="C572" i="1"/>
  <c r="C571" i="1"/>
  <c r="C569" i="1"/>
  <c r="C568" i="1"/>
  <c r="C567" i="1"/>
  <c r="C566" i="1"/>
  <c r="C565" i="1"/>
  <c r="C564" i="1"/>
  <c r="C563" i="1"/>
  <c r="C562" i="1"/>
  <c r="C561" i="1"/>
  <c r="C559" i="1"/>
  <c r="C558" i="1"/>
  <c r="C557" i="1"/>
  <c r="C556" i="1"/>
  <c r="C555" i="1"/>
  <c r="C554" i="1"/>
  <c r="C553" i="1"/>
  <c r="C552" i="1"/>
  <c r="C551" i="1"/>
  <c r="C549" i="1"/>
  <c r="C548" i="1"/>
  <c r="C547" i="1"/>
  <c r="C546" i="1"/>
  <c r="C545" i="1"/>
  <c r="C544" i="1"/>
  <c r="C542" i="1"/>
  <c r="C541" i="1"/>
  <c r="C539" i="1"/>
  <c r="C538" i="1"/>
  <c r="C537" i="1"/>
  <c r="C536" i="1"/>
  <c r="C535" i="1"/>
  <c r="C534" i="1"/>
  <c r="C533" i="1"/>
  <c r="C532" i="1"/>
  <c r="C531" i="1"/>
  <c r="C529" i="1"/>
  <c r="C528" i="1"/>
  <c r="C527" i="1"/>
  <c r="C526" i="1"/>
  <c r="C525" i="1"/>
  <c r="C524" i="1"/>
  <c r="C523" i="1"/>
  <c r="C522" i="1"/>
  <c r="C521" i="1"/>
  <c r="C519" i="1"/>
  <c r="C518" i="1"/>
  <c r="C517" i="1"/>
  <c r="C516" i="1"/>
  <c r="C514" i="1"/>
  <c r="C513" i="1"/>
  <c r="C512" i="1"/>
  <c r="C511" i="1"/>
  <c r="C499" i="1"/>
  <c r="C498" i="1"/>
  <c r="C497" i="1"/>
  <c r="H1286" i="1" l="1"/>
  <c r="H1276" i="1" s="1"/>
  <c r="G1276" i="1"/>
  <c r="M1276" i="1"/>
  <c r="N1286" i="1"/>
  <c r="N1276" i="1" s="1"/>
  <c r="L1253" i="1"/>
  <c r="D1276" i="1"/>
  <c r="C1747" i="1"/>
  <c r="C1254" i="1"/>
  <c r="G1253" i="1"/>
  <c r="C1287" i="1"/>
  <c r="H1253" i="1"/>
  <c r="C1272" i="1"/>
  <c r="D1262" i="1"/>
  <c r="K1183" i="1"/>
  <c r="C1257" i="1"/>
  <c r="D1253" i="1"/>
  <c r="C1266" i="1"/>
  <c r="L1262" i="1"/>
  <c r="C1282" i="1"/>
  <c r="C1185" i="1"/>
  <c r="C1678" i="1"/>
  <c r="C543" i="1"/>
  <c r="C1182" i="1"/>
  <c r="C1181" i="1" s="1"/>
  <c r="C1531" i="1"/>
  <c r="C1499" i="1"/>
  <c r="E1498" i="1"/>
  <c r="G1498" i="1"/>
  <c r="I1498" i="1"/>
  <c r="K1498" i="1"/>
  <c r="M1498" i="1"/>
  <c r="O1498" i="1"/>
  <c r="Q1498" i="1"/>
  <c r="D1498" i="1"/>
  <c r="F1498" i="1"/>
  <c r="H1498" i="1"/>
  <c r="J1498" i="1"/>
  <c r="L1498" i="1"/>
  <c r="N1498" i="1"/>
  <c r="P1498" i="1"/>
  <c r="C1505" i="1"/>
  <c r="C515" i="1"/>
  <c r="C496" i="1"/>
  <c r="C25" i="1"/>
  <c r="C32" i="1"/>
  <c r="A33" i="1"/>
  <c r="C33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1" i="1"/>
  <c r="C62" i="1"/>
  <c r="C63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98" i="1"/>
  <c r="C99" i="1"/>
  <c r="C111" i="1"/>
  <c r="C112" i="1"/>
  <c r="C113" i="1"/>
  <c r="C114" i="1"/>
  <c r="C115" i="1"/>
  <c r="C116" i="1"/>
  <c r="C117" i="1"/>
  <c r="C118" i="1"/>
  <c r="C119" i="1"/>
  <c r="C121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1" i="1"/>
  <c r="C152" i="1"/>
  <c r="C153" i="1"/>
  <c r="C154" i="1"/>
  <c r="C155" i="1"/>
  <c r="C156" i="1"/>
  <c r="C157" i="1"/>
  <c r="C158" i="1"/>
  <c r="C159" i="1"/>
  <c r="C161" i="1"/>
  <c r="C162" i="1"/>
  <c r="C163" i="1"/>
  <c r="C164" i="1"/>
  <c r="C165" i="1"/>
  <c r="C166" i="1"/>
  <c r="C167" i="1"/>
  <c r="C168" i="1"/>
  <c r="C169" i="1"/>
  <c r="C171" i="1"/>
  <c r="C172" i="1"/>
  <c r="C173" i="1"/>
  <c r="C174" i="1"/>
  <c r="C175" i="1"/>
  <c r="C176" i="1"/>
  <c r="C177" i="1"/>
  <c r="C178" i="1"/>
  <c r="C179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5" i="1"/>
  <c r="A196" i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C196" i="1"/>
  <c r="C197" i="1"/>
  <c r="C198" i="1"/>
  <c r="C199" i="1"/>
  <c r="C211" i="1"/>
  <c r="C212" i="1"/>
  <c r="C213" i="1"/>
  <c r="C214" i="1"/>
  <c r="C215" i="1"/>
  <c r="C216" i="1"/>
  <c r="C217" i="1"/>
  <c r="C218" i="1"/>
  <c r="C219" i="1"/>
  <c r="C221" i="1"/>
  <c r="C222" i="1"/>
  <c r="C223" i="1"/>
  <c r="C224" i="1"/>
  <c r="C225" i="1"/>
  <c r="C226" i="1"/>
  <c r="C227" i="1"/>
  <c r="C228" i="1"/>
  <c r="C229" i="1"/>
  <c r="C231" i="1"/>
  <c r="C232" i="1"/>
  <c r="C233" i="1"/>
  <c r="C234" i="1"/>
  <c r="C235" i="1"/>
  <c r="C236" i="1"/>
  <c r="C237" i="1"/>
  <c r="C238" i="1"/>
  <c r="C239" i="1"/>
  <c r="C241" i="1"/>
  <c r="C242" i="1"/>
  <c r="C243" i="1"/>
  <c r="C244" i="1"/>
  <c r="C245" i="1"/>
  <c r="C246" i="1"/>
  <c r="C247" i="1"/>
  <c r="C248" i="1"/>
  <c r="C249" i="1"/>
  <c r="C251" i="1"/>
  <c r="C252" i="1"/>
  <c r="C253" i="1"/>
  <c r="C254" i="1"/>
  <c r="C255" i="1"/>
  <c r="C256" i="1"/>
  <c r="C257" i="1"/>
  <c r="C258" i="1"/>
  <c r="C259" i="1"/>
  <c r="C261" i="1"/>
  <c r="C262" i="1"/>
  <c r="C263" i="1"/>
  <c r="C264" i="1"/>
  <c r="C265" i="1"/>
  <c r="C266" i="1"/>
  <c r="C269" i="1"/>
  <c r="C276" i="1"/>
  <c r="C271" i="1"/>
  <c r="C272" i="1"/>
  <c r="C273" i="1"/>
  <c r="C275" i="1"/>
  <c r="C277" i="1"/>
  <c r="C279" i="1"/>
  <c r="C281" i="1"/>
  <c r="C282" i="1"/>
  <c r="C283" i="1"/>
  <c r="D285" i="1"/>
  <c r="D337" i="1"/>
  <c r="C446" i="1"/>
  <c r="C447" i="1"/>
  <c r="C448" i="1"/>
  <c r="C449" i="1"/>
  <c r="C451" i="1"/>
  <c r="C452" i="1"/>
  <c r="C453" i="1"/>
  <c r="C454" i="1"/>
  <c r="C455" i="1"/>
  <c r="C456" i="1"/>
  <c r="C457" i="1"/>
  <c r="C459" i="1"/>
  <c r="C461" i="1"/>
  <c r="C462" i="1"/>
  <c r="C463" i="1"/>
  <c r="C464" i="1"/>
  <c r="C465" i="1"/>
  <c r="C466" i="1"/>
  <c r="C467" i="1"/>
  <c r="C468" i="1"/>
  <c r="C469" i="1"/>
  <c r="C471" i="1"/>
  <c r="C472" i="1"/>
  <c r="C473" i="1"/>
  <c r="C474" i="1"/>
  <c r="C475" i="1"/>
  <c r="C477" i="1"/>
  <c r="C478" i="1"/>
  <c r="C479" i="1"/>
  <c r="C481" i="1"/>
  <c r="C482" i="1"/>
  <c r="C483" i="1"/>
  <c r="C484" i="1"/>
  <c r="C485" i="1"/>
  <c r="C486" i="1"/>
  <c r="C487" i="1"/>
  <c r="C488" i="1"/>
  <c r="C489" i="1"/>
  <c r="C491" i="1"/>
  <c r="C492" i="1"/>
  <c r="C493" i="1"/>
  <c r="C494" i="1"/>
  <c r="C882" i="1"/>
  <c r="C899" i="1"/>
  <c r="C900" i="1"/>
  <c r="C901" i="1"/>
  <c r="C902" i="1"/>
  <c r="C903" i="1"/>
  <c r="C904" i="1"/>
  <c r="C906" i="1"/>
  <c r="C907" i="1"/>
  <c r="C909" i="1"/>
  <c r="C910" i="1"/>
  <c r="C911" i="1"/>
  <c r="C912" i="1"/>
  <c r="C913" i="1"/>
  <c r="C914" i="1"/>
  <c r="C915" i="1"/>
  <c r="C916" i="1"/>
  <c r="C917" i="1"/>
  <c r="C919" i="1"/>
  <c r="C920" i="1"/>
  <c r="C921" i="1"/>
  <c r="C922" i="1"/>
  <c r="C923" i="1"/>
  <c r="C924" i="1"/>
  <c r="C925" i="1"/>
  <c r="C926" i="1"/>
  <c r="C927" i="1"/>
  <c r="C929" i="1"/>
  <c r="C930" i="1"/>
  <c r="C933" i="1"/>
  <c r="C940" i="1"/>
  <c r="C934" i="1"/>
  <c r="C935" i="1"/>
  <c r="C936" i="1"/>
  <c r="C937" i="1"/>
  <c r="C941" i="1"/>
  <c r="C942" i="1"/>
  <c r="C943" i="1"/>
  <c r="C944" i="1"/>
  <c r="C946" i="1"/>
  <c r="C947" i="1"/>
  <c r="C949" i="1"/>
  <c r="C950" i="1"/>
  <c r="C1130" i="1"/>
  <c r="C1129" i="1" s="1"/>
  <c r="D1130" i="1"/>
  <c r="D1129" i="1" s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C1169" i="1"/>
  <c r="C1168" i="1" s="1"/>
  <c r="C1163" i="1" s="1"/>
  <c r="C1207" i="1"/>
  <c r="C1206" i="1" s="1"/>
  <c r="C1211" i="1"/>
  <c r="C1212" i="1"/>
  <c r="C1210" i="1"/>
  <c r="C1213" i="1"/>
  <c r="C1214" i="1"/>
  <c r="C1215" i="1"/>
  <c r="C1249" i="1"/>
  <c r="C1246" i="1" s="1"/>
  <c r="L1302" i="1"/>
  <c r="P1302" i="1"/>
  <c r="C1301" i="1"/>
  <c r="L1303" i="1"/>
  <c r="P1303" i="1"/>
  <c r="C1305" i="1"/>
  <c r="C1306" i="1"/>
  <c r="L1307" i="1"/>
  <c r="L1304" i="1" s="1"/>
  <c r="P1307" i="1"/>
  <c r="P1304" i="1" s="1"/>
  <c r="C1309" i="1"/>
  <c r="C1312" i="1"/>
  <c r="C1314" i="1"/>
  <c r="C1329" i="1"/>
  <c r="C1350" i="1"/>
  <c r="C1354" i="1"/>
  <c r="C1352" i="1" s="1"/>
  <c r="H1355" i="1"/>
  <c r="C1360" i="1"/>
  <c r="C1401" i="1"/>
  <c r="C1403" i="1"/>
  <c r="C1404" i="1"/>
  <c r="C1406" i="1"/>
  <c r="C1405" i="1" s="1"/>
  <c r="C1409" i="1"/>
  <c r="C1410" i="1"/>
  <c r="C1411" i="1"/>
  <c r="C1413" i="1"/>
  <c r="C1414" i="1"/>
  <c r="C1415" i="1"/>
  <c r="C1416" i="1"/>
  <c r="C1417" i="1"/>
  <c r="C1419" i="1"/>
  <c r="C1420" i="1"/>
  <c r="C1421" i="1"/>
  <c r="C1422" i="1"/>
  <c r="C1423" i="1"/>
  <c r="C1425" i="1"/>
  <c r="C1426" i="1"/>
  <c r="C1427" i="1"/>
  <c r="C1429" i="1"/>
  <c r="C1430" i="1"/>
  <c r="C1431" i="1"/>
  <c r="C1432" i="1"/>
  <c r="C1433" i="1"/>
  <c r="C1434" i="1"/>
  <c r="C1435" i="1"/>
  <c r="C1436" i="1"/>
  <c r="C1437" i="1"/>
  <c r="C1439" i="1"/>
  <c r="D1440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C1472" i="1"/>
  <c r="C1476" i="1"/>
  <c r="C1569" i="1"/>
  <c r="C1620" i="1"/>
  <c r="C1623" i="1"/>
  <c r="D1623" i="1"/>
  <c r="D1617" i="1" s="1"/>
  <c r="E1623" i="1"/>
  <c r="E1617" i="1" s="1"/>
  <c r="F1623" i="1"/>
  <c r="F1617" i="1" s="1"/>
  <c r="G1623" i="1"/>
  <c r="G1617" i="1" s="1"/>
  <c r="H1623" i="1"/>
  <c r="H1617" i="1" s="1"/>
  <c r="I1623" i="1"/>
  <c r="I1617" i="1" s="1"/>
  <c r="J1623" i="1"/>
  <c r="J1617" i="1" s="1"/>
  <c r="K1623" i="1"/>
  <c r="K1617" i="1" s="1"/>
  <c r="L1623" i="1"/>
  <c r="L1617" i="1" s="1"/>
  <c r="M1623" i="1"/>
  <c r="M1617" i="1" s="1"/>
  <c r="N1623" i="1"/>
  <c r="N1617" i="1" s="1"/>
  <c r="O1623" i="1"/>
  <c r="O1617" i="1" s="1"/>
  <c r="P1623" i="1"/>
  <c r="P1617" i="1" s="1"/>
  <c r="Q1623" i="1"/>
  <c r="Q1617" i="1" s="1"/>
  <c r="C1675" i="1"/>
  <c r="C1674" i="1" s="1"/>
  <c r="D1675" i="1"/>
  <c r="D1674" i="1" s="1"/>
  <c r="E1675" i="1"/>
  <c r="E1674" i="1" s="1"/>
  <c r="F1675" i="1"/>
  <c r="F1674" i="1" s="1"/>
  <c r="G1675" i="1"/>
  <c r="G1674" i="1" s="1"/>
  <c r="H1675" i="1"/>
  <c r="H1674" i="1" s="1"/>
  <c r="I1675" i="1"/>
  <c r="I1674" i="1" s="1"/>
  <c r="J1675" i="1"/>
  <c r="J1674" i="1" s="1"/>
  <c r="K1675" i="1"/>
  <c r="K1674" i="1" s="1"/>
  <c r="L1675" i="1"/>
  <c r="L1674" i="1" s="1"/>
  <c r="M1675" i="1"/>
  <c r="M1674" i="1" s="1"/>
  <c r="N1675" i="1"/>
  <c r="N1674" i="1" s="1"/>
  <c r="O1675" i="1"/>
  <c r="O1674" i="1" s="1"/>
  <c r="P1675" i="1"/>
  <c r="P1674" i="1" s="1"/>
  <c r="Q1675" i="1"/>
  <c r="Q1674" i="1" s="1"/>
  <c r="D1705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C1706" i="1"/>
  <c r="C1707" i="1"/>
  <c r="C1709" i="1"/>
  <c r="C1710" i="1"/>
  <c r="C1711" i="1"/>
  <c r="C1712" i="1"/>
  <c r="C1713" i="1"/>
  <c r="C1714" i="1"/>
  <c r="C1715" i="1"/>
  <c r="C1716" i="1"/>
  <c r="C1717" i="1"/>
  <c r="D1718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C1719" i="1"/>
  <c r="C1720" i="1"/>
  <c r="C1721" i="1"/>
  <c r="C1722" i="1"/>
  <c r="C1723" i="1"/>
  <c r="D1725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C1726" i="1"/>
  <c r="C1725" i="1" s="1"/>
  <c r="C1759" i="1"/>
  <c r="D1762" i="1"/>
  <c r="D1759" i="1" s="1"/>
  <c r="E1762" i="1"/>
  <c r="E1759" i="1" s="1"/>
  <c r="F1762" i="1"/>
  <c r="F1759" i="1" s="1"/>
  <c r="G1762" i="1"/>
  <c r="G1759" i="1" s="1"/>
  <c r="H1762" i="1"/>
  <c r="H1759" i="1" s="1"/>
  <c r="I1762" i="1"/>
  <c r="I1759" i="1" s="1"/>
  <c r="J1762" i="1"/>
  <c r="J1759" i="1" s="1"/>
  <c r="K1762" i="1"/>
  <c r="K1759" i="1" s="1"/>
  <c r="L1762" i="1"/>
  <c r="L1759" i="1" s="1"/>
  <c r="M1762" i="1"/>
  <c r="M1759" i="1" s="1"/>
  <c r="N1762" i="1"/>
  <c r="N1759" i="1" s="1"/>
  <c r="O1762" i="1"/>
  <c r="O1759" i="1" s="1"/>
  <c r="P1762" i="1"/>
  <c r="P1759" i="1" s="1"/>
  <c r="Q1762" i="1"/>
  <c r="Q1759" i="1" s="1"/>
  <c r="C1769" i="1"/>
  <c r="C1768" i="1" s="1"/>
  <c r="D1769" i="1"/>
  <c r="D1768" i="1" s="1"/>
  <c r="E1769" i="1"/>
  <c r="E1768" i="1" s="1"/>
  <c r="F1769" i="1"/>
  <c r="F1768" i="1" s="1"/>
  <c r="G1769" i="1"/>
  <c r="G1768" i="1" s="1"/>
  <c r="H1769" i="1"/>
  <c r="H1768" i="1" s="1"/>
  <c r="I1769" i="1"/>
  <c r="I1768" i="1" s="1"/>
  <c r="J1769" i="1"/>
  <c r="J1768" i="1" s="1"/>
  <c r="K1769" i="1"/>
  <c r="K1768" i="1" s="1"/>
  <c r="L1769" i="1"/>
  <c r="L1768" i="1" s="1"/>
  <c r="M1769" i="1"/>
  <c r="M1768" i="1" s="1"/>
  <c r="N1769" i="1"/>
  <c r="N1768" i="1" s="1"/>
  <c r="O1769" i="1"/>
  <c r="O1768" i="1" s="1"/>
  <c r="P1769" i="1"/>
  <c r="P1768" i="1" s="1"/>
  <c r="Q1769" i="1"/>
  <c r="C1775" i="1"/>
  <c r="C1778" i="1"/>
  <c r="C1799" i="1"/>
  <c r="C1798" i="1" s="1"/>
  <c r="C1801" i="1"/>
  <c r="C1802" i="1"/>
  <c r="C1803" i="1"/>
  <c r="C1804" i="1"/>
  <c r="H1807" i="1"/>
  <c r="L1807" i="1"/>
  <c r="N1807" i="1"/>
  <c r="H1809" i="1"/>
  <c r="L1809" i="1"/>
  <c r="N1809" i="1"/>
  <c r="O1809" i="1"/>
  <c r="P1809" i="1" s="1"/>
  <c r="H1810" i="1"/>
  <c r="L1810" i="1"/>
  <c r="N1810" i="1"/>
  <c r="O1810" i="1"/>
  <c r="P1810" i="1" s="1"/>
  <c r="C1825" i="1"/>
  <c r="C1826" i="1"/>
  <c r="C1829" i="1"/>
  <c r="C1830" i="1"/>
  <c r="C1831" i="1"/>
  <c r="D1823" i="1"/>
  <c r="G1823" i="1"/>
  <c r="H1823" i="1"/>
  <c r="K1823" i="1"/>
  <c r="L1823" i="1"/>
  <c r="O1823" i="1"/>
  <c r="P1823" i="1"/>
  <c r="C1833" i="1"/>
  <c r="C1834" i="1"/>
  <c r="C1835" i="1"/>
  <c r="C1836" i="1"/>
  <c r="C1837" i="1"/>
  <c r="C1839" i="1"/>
  <c r="C1840" i="1"/>
  <c r="N1704" i="1" l="1"/>
  <c r="J1704" i="1"/>
  <c r="F1704" i="1"/>
  <c r="Q1704" i="1"/>
  <c r="O1704" i="1"/>
  <c r="M1704" i="1"/>
  <c r="K1704" i="1"/>
  <c r="I1704" i="1"/>
  <c r="E1704" i="1"/>
  <c r="C1617" i="1"/>
  <c r="C1774" i="1"/>
  <c r="G1704" i="1"/>
  <c r="C932" i="1"/>
  <c r="C888" i="1"/>
  <c r="C1832" i="1"/>
  <c r="P1704" i="1"/>
  <c r="L1704" i="1"/>
  <c r="H1704" i="1"/>
  <c r="D1704" i="1"/>
  <c r="C31" i="1"/>
  <c r="C1355" i="1"/>
  <c r="C1116" i="1"/>
  <c r="N1806" i="1"/>
  <c r="N1805" i="1" s="1"/>
  <c r="H1806" i="1"/>
  <c r="H1805" i="1" s="1"/>
  <c r="O1806" i="1"/>
  <c r="O1805" i="1" s="1"/>
  <c r="L1806" i="1"/>
  <c r="L1805" i="1" s="1"/>
  <c r="C1498" i="1"/>
  <c r="Q1129" i="1"/>
  <c r="O1129" i="1"/>
  <c r="M1129" i="1"/>
  <c r="K1129" i="1"/>
  <c r="I1129" i="1"/>
  <c r="G1129" i="1"/>
  <c r="E1129" i="1"/>
  <c r="C1253" i="1"/>
  <c r="P1129" i="1"/>
  <c r="N1129" i="1"/>
  <c r="L1129" i="1"/>
  <c r="J1129" i="1"/>
  <c r="H1129" i="1"/>
  <c r="F1129" i="1"/>
  <c r="L1183" i="1"/>
  <c r="C1184" i="1"/>
  <c r="C1183" i="1" s="1"/>
  <c r="C1471" i="1"/>
  <c r="C1308" i="1"/>
  <c r="N1300" i="1"/>
  <c r="N1299" i="1" s="1"/>
  <c r="C1286" i="1"/>
  <c r="C1262" i="1"/>
  <c r="C1565" i="1"/>
  <c r="C1349" i="1"/>
  <c r="P1300" i="1"/>
  <c r="P1299" i="1" s="1"/>
  <c r="L1300" i="1"/>
  <c r="L1299" i="1" s="1"/>
  <c r="C1724" i="1"/>
  <c r="C495" i="1"/>
  <c r="C22" i="1"/>
  <c r="C1824" i="1"/>
  <c r="C939" i="1"/>
  <c r="P1724" i="1"/>
  <c r="N1724" i="1"/>
  <c r="L1724" i="1"/>
  <c r="J1724" i="1"/>
  <c r="H1724" i="1"/>
  <c r="F1724" i="1"/>
  <c r="D1724" i="1"/>
  <c r="C1408" i="1"/>
  <c r="C1809" i="1"/>
  <c r="C1807" i="1"/>
  <c r="C1800" i="1"/>
  <c r="C1795" i="1" s="1"/>
  <c r="C1705" i="1"/>
  <c r="C1412" i="1"/>
  <c r="C1402" i="1"/>
  <c r="C1216" i="1"/>
  <c r="C1209" i="1"/>
  <c r="C458" i="1"/>
  <c r="C274" i="1"/>
  <c r="C110" i="1"/>
  <c r="C1810" i="1"/>
  <c r="P1806" i="1"/>
  <c r="P1805" i="1" s="1"/>
  <c r="C1729" i="1"/>
  <c r="Q1724" i="1"/>
  <c r="O1724" i="1"/>
  <c r="M1724" i="1"/>
  <c r="K1724" i="1"/>
  <c r="I1724" i="1"/>
  <c r="G1724" i="1"/>
  <c r="E1724" i="1"/>
  <c r="C1718" i="1"/>
  <c r="C1424" i="1"/>
  <c r="C1331" i="1"/>
  <c r="C1326" i="1" s="1"/>
  <c r="C945" i="1"/>
  <c r="C905" i="1"/>
  <c r="C476" i="1"/>
  <c r="C445" i="1"/>
  <c r="C278" i="1"/>
  <c r="C268" i="1"/>
  <c r="C1400" i="1"/>
  <c r="C1303" i="1"/>
  <c r="C1302" i="1"/>
  <c r="C337" i="1"/>
  <c r="C1307" i="1"/>
  <c r="C1304" i="1" s="1"/>
  <c r="C285" i="1"/>
  <c r="C881" i="1" l="1"/>
  <c r="C1407" i="1"/>
  <c r="C1704" i="1"/>
  <c r="C1180" i="1"/>
  <c r="C1399" i="1"/>
  <c r="C1205" i="1"/>
  <c r="C1823" i="1"/>
  <c r="C444" i="1"/>
  <c r="C931" i="1"/>
  <c r="C267" i="1"/>
  <c r="C1300" i="1"/>
  <c r="C1299" i="1" s="1"/>
  <c r="C1806" i="1"/>
  <c r="C1805" i="1" l="1"/>
  <c r="D1205" i="1"/>
  <c r="H1205" i="1"/>
  <c r="J1205" i="1"/>
  <c r="D1116" i="1"/>
  <c r="H1116" i="1"/>
  <c r="J1116" i="1"/>
  <c r="L931" i="1"/>
  <c r="N931" i="1"/>
  <c r="P931" i="1"/>
  <c r="E931" i="1"/>
  <c r="E18" i="1" s="1"/>
  <c r="G1205" i="1"/>
  <c r="I1205" i="1"/>
  <c r="Q1205" i="1"/>
  <c r="E1116" i="1"/>
  <c r="K1116" i="1"/>
  <c r="M1116" i="1"/>
  <c r="O1116" i="1"/>
  <c r="K931" i="1"/>
  <c r="M931" i="1"/>
  <c r="O931" i="1"/>
  <c r="F931" i="1"/>
  <c r="Q931" i="1"/>
  <c r="M1180" i="1"/>
  <c r="P1471" i="1"/>
  <c r="L1471" i="1"/>
  <c r="H1471" i="1"/>
  <c r="D1471" i="1"/>
  <c r="Q1180" i="1"/>
  <c r="J1252" i="1"/>
  <c r="O1471" i="1"/>
  <c r="K1471" i="1"/>
  <c r="G1471" i="1"/>
  <c r="G1180" i="1"/>
  <c r="P1252" i="1"/>
  <c r="O1252" i="1"/>
  <c r="J931" i="1"/>
  <c r="Q21" i="1"/>
  <c r="I21" i="1"/>
  <c r="J21" i="1"/>
  <c r="O1180" i="1"/>
  <c r="E1252" i="1"/>
  <c r="N1471" i="1"/>
  <c r="J1471" i="1"/>
  <c r="F1471" i="1"/>
  <c r="N1180" i="1"/>
  <c r="Q1471" i="1"/>
  <c r="M1471" i="1"/>
  <c r="I1471" i="1"/>
  <c r="E1471" i="1"/>
  <c r="I1180" i="1"/>
  <c r="E1180" i="1"/>
  <c r="Q1252" i="1"/>
  <c r="H21" i="1"/>
  <c r="J1180" i="1"/>
  <c r="F1180" i="1"/>
  <c r="K1252" i="1"/>
  <c r="F1252" i="1"/>
  <c r="K21" i="1"/>
  <c r="N21" i="1"/>
  <c r="C1644" i="1"/>
  <c r="C20" i="1"/>
  <c r="D1252" i="1"/>
  <c r="N1252" i="1"/>
  <c r="Q1440" i="1"/>
  <c r="M1440" i="1"/>
  <c r="I1440" i="1"/>
  <c r="E1440" i="1"/>
  <c r="N1440" i="1"/>
  <c r="J1440" i="1"/>
  <c r="F21" i="1"/>
  <c r="F1440" i="1"/>
  <c r="Q20" i="1"/>
  <c r="M20" i="1"/>
  <c r="I20" i="1"/>
  <c r="E21" i="1"/>
  <c r="E20" i="1"/>
  <c r="H20" i="1"/>
  <c r="D20" i="1"/>
  <c r="K1180" i="1"/>
  <c r="H1252" i="1"/>
  <c r="M21" i="1"/>
  <c r="M1252" i="1"/>
  <c r="O21" i="1"/>
  <c r="O1440" i="1"/>
  <c r="K1440" i="1"/>
  <c r="G21" i="1"/>
  <c r="G1440" i="1"/>
  <c r="P1440" i="1"/>
  <c r="L1440" i="1"/>
  <c r="H1440" i="1"/>
  <c r="N20" i="1"/>
  <c r="P19" i="1"/>
  <c r="O19" i="1"/>
  <c r="D19" i="1"/>
  <c r="P21" i="1"/>
  <c r="P20" i="1"/>
  <c r="L1180" i="1"/>
  <c r="C389" i="1"/>
  <c r="C284" i="1" s="1"/>
  <c r="F1205" i="1"/>
  <c r="L1205" i="1"/>
  <c r="N1205" i="1"/>
  <c r="P1205" i="1"/>
  <c r="F1116" i="1"/>
  <c r="L1116" i="1"/>
  <c r="N1116" i="1"/>
  <c r="P1116" i="1"/>
  <c r="G931" i="1"/>
  <c r="I931" i="1"/>
  <c r="E1205" i="1"/>
  <c r="K1205" i="1"/>
  <c r="M1205" i="1"/>
  <c r="O1205" i="1"/>
  <c r="G1116" i="1"/>
  <c r="I1116" i="1"/>
  <c r="Q1116" i="1"/>
  <c r="D931" i="1"/>
  <c r="H931" i="1"/>
  <c r="L21" i="1"/>
  <c r="H1180" i="1"/>
  <c r="D1180" i="1"/>
  <c r="I1252" i="1"/>
  <c r="N1644" i="1"/>
  <c r="J1644" i="1"/>
  <c r="F1644" i="1"/>
  <c r="Q1644" i="1"/>
  <c r="M1644" i="1"/>
  <c r="I1644" i="1"/>
  <c r="E1644" i="1"/>
  <c r="P1644" i="1"/>
  <c r="L1644" i="1"/>
  <c r="H1644" i="1"/>
  <c r="D1644" i="1"/>
  <c r="O1644" i="1"/>
  <c r="K1644" i="1"/>
  <c r="G1644" i="1"/>
  <c r="P1180" i="1"/>
  <c r="E284" i="1"/>
  <c r="E1565" i="1"/>
  <c r="G1565" i="1"/>
  <c r="I284" i="1"/>
  <c r="I1565" i="1"/>
  <c r="K1565" i="1"/>
  <c r="M284" i="1"/>
  <c r="M18" i="1" s="1"/>
  <c r="M1565" i="1"/>
  <c r="O1565" i="1"/>
  <c r="Q284" i="1"/>
  <c r="Q1565" i="1"/>
  <c r="D1565" i="1"/>
  <c r="F1565" i="1"/>
  <c r="H284" i="1"/>
  <c r="H1565" i="1"/>
  <c r="J1565" i="1"/>
  <c r="L1565" i="1"/>
  <c r="N284" i="1"/>
  <c r="N1565" i="1"/>
  <c r="P284" i="1"/>
  <c r="P1565" i="1"/>
  <c r="O284" i="1"/>
  <c r="O20" i="1"/>
  <c r="K284" i="1"/>
  <c r="K20" i="1"/>
  <c r="G20" i="1"/>
  <c r="J284" i="1"/>
  <c r="J18" i="1" s="1"/>
  <c r="J20" i="1"/>
  <c r="F284" i="1"/>
  <c r="F20" i="1"/>
  <c r="G284" i="1"/>
  <c r="G18" i="1" s="1"/>
  <c r="G1252" i="1"/>
  <c r="L1252" i="1"/>
  <c r="C1276" i="1"/>
  <c r="C1252" i="1"/>
  <c r="J19" i="1"/>
  <c r="I19" i="1"/>
  <c r="Q19" i="1"/>
  <c r="L284" i="1"/>
  <c r="L20" i="1"/>
  <c r="H19" i="1"/>
  <c r="L19" i="1"/>
  <c r="F19" i="1"/>
  <c r="N19" i="1"/>
  <c r="M19" i="1"/>
  <c r="G19" i="1"/>
  <c r="E19" i="1"/>
  <c r="K19" i="1"/>
  <c r="K18" i="1"/>
  <c r="D284" i="1"/>
  <c r="D21" i="1"/>
  <c r="C194" i="1"/>
  <c r="C30" i="1" s="1"/>
  <c r="C19" i="1"/>
  <c r="F18" i="1" l="1"/>
  <c r="Q18" i="1"/>
  <c r="D18" i="1"/>
  <c r="C21" i="1"/>
  <c r="L18" i="1"/>
  <c r="O18" i="1"/>
  <c r="P18" i="1"/>
  <c r="I18" i="1"/>
  <c r="C18" i="1"/>
  <c r="H18" i="1"/>
  <c r="N18" i="1"/>
</calcChain>
</file>

<file path=xl/sharedStrings.xml><?xml version="1.0" encoding="utf-8"?>
<sst xmlns="http://schemas.openxmlformats.org/spreadsheetml/2006/main" count="1900" uniqueCount="1766">
  <si>
    <t>№ п/п</t>
  </si>
  <si>
    <t>Адрес МКД</t>
  </si>
  <si>
    <t>Стоимость капитального ремонта ВСЕГО</t>
  </si>
  <si>
    <t>руб.</t>
  </si>
  <si>
    <t>ед.</t>
  </si>
  <si>
    <t>кв.м.</t>
  </si>
  <si>
    <t>куб.м.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</si>
  <si>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</si>
  <si>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</si>
  <si>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</si>
  <si>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</si>
  <si>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</si>
  <si>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</si>
  <si>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</si>
  <si>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</si>
  <si>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</si>
  <si>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</si>
  <si>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</si>
  <si>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</si>
  <si>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</si>
  <si>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</si>
  <si>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</si>
  <si>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</si>
  <si>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</si>
  <si>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 по Алтайскому краю</t>
  </si>
  <si>
    <t>к приказу Главного управления строительства,</t>
  </si>
  <si>
    <t>транспорта,  жилищно - коммунального  и до-</t>
  </si>
  <si>
    <t>рожного хозяйства Алтайского края</t>
  </si>
  <si>
    <t>Итого по Алтайскому краю 2017 год</t>
  </si>
  <si>
    <t>Итого по Алтайскому краю 2018 год</t>
  </si>
  <si>
    <t>Итого по Алтайскому краю 2019 год</t>
  </si>
  <si>
    <t>Итого по г. Барнаулу</t>
  </si>
  <si>
    <t>Итого по г. Барнаулу 2017 год</t>
  </si>
  <si>
    <t>Итого по г. Барнаулу 2018 год</t>
  </si>
  <si>
    <t>Итого по г. Алейску</t>
  </si>
  <si>
    <t>Итого по г. Белокуриха</t>
  </si>
  <si>
    <t>Итого по г. Белокуриха 2017 год</t>
  </si>
  <si>
    <t>Итого по г. Белокуриха 2018 год</t>
  </si>
  <si>
    <t>Итого по г. Бийску</t>
  </si>
  <si>
    <t>Итого по г. Заринску</t>
  </si>
  <si>
    <t>Итого по г. Заринску 2017 год</t>
  </si>
  <si>
    <t>Итого по г. Заринску 2018 год</t>
  </si>
  <si>
    <t>Итого по г. Заринску 2019 год</t>
  </si>
  <si>
    <t>Итого по г. Новоалтайску</t>
  </si>
  <si>
    <t>Итого по г. Новоалтайску 2017 год</t>
  </si>
  <si>
    <t>Итого по г. Новоалтайску 2018 год</t>
  </si>
  <si>
    <t>Итого по г. Новоалтайску 2019 год</t>
  </si>
  <si>
    <t>Итого по г. Рубцовску</t>
  </si>
  <si>
    <t>Итого по г. Славгороду</t>
  </si>
  <si>
    <t>Итого по г. Славгороду 2017 год</t>
  </si>
  <si>
    <t>Итого по г. Славгороду 2018 год</t>
  </si>
  <si>
    <t>Итого по г. Славгороду 2019 год</t>
  </si>
  <si>
    <t>Итого по г. Яровое</t>
  </si>
  <si>
    <t>Итого по г. Яровое 2017 год</t>
  </si>
  <si>
    <t>Итого по г. Яровое 2018 год</t>
  </si>
  <si>
    <t>Итого по г. Яровое 2019 год</t>
  </si>
  <si>
    <t>Итого по Алейскому району</t>
  </si>
  <si>
    <t>Итого по Алтайскому району 2019 год</t>
  </si>
  <si>
    <t>Итого по Баевскому району</t>
  </si>
  <si>
    <t>Итого по Баевскому району 2018 год</t>
  </si>
  <si>
    <t>Итого по Бийскому району</t>
  </si>
  <si>
    <t>Итого по Бийскому району 2017 год</t>
  </si>
  <si>
    <t>Итого по Бийскому району 2018 год</t>
  </si>
  <si>
    <t>Итого по Бийскому району 2019 год</t>
  </si>
  <si>
    <t>Итого по Благовещенскому району</t>
  </si>
  <si>
    <t>Итого по Бурлинскому району</t>
  </si>
  <si>
    <t>Итого по Быстроистокскому району</t>
  </si>
  <si>
    <t>Итого по Волчихинскому району</t>
  </si>
  <si>
    <t>Итого по Волчихинскому району 2018 год</t>
  </si>
  <si>
    <t>Итого по Егорьевскому району</t>
  </si>
  <si>
    <t>Итого по Ельцовскому району</t>
  </si>
  <si>
    <t>Итого по Завьяловскому району</t>
  </si>
  <si>
    <t>Итого по Залесовскому району</t>
  </si>
  <si>
    <t>Итого по Заринскому району</t>
  </si>
  <si>
    <t>Итого по Змеиногорскому району</t>
  </si>
  <si>
    <t>Итого по Зональному району</t>
  </si>
  <si>
    <t>Итого по Зональному району 2017 год</t>
  </si>
  <si>
    <t>Итого по Зональному району 2018 год</t>
  </si>
  <si>
    <t>Итого по Калманскому району</t>
  </si>
  <si>
    <t>Итого по Каменскому району</t>
  </si>
  <si>
    <t>Итого по Ключевскому району</t>
  </si>
  <si>
    <t>Итого по Косихинскому району</t>
  </si>
  <si>
    <t>Итого по Красногорскому району</t>
  </si>
  <si>
    <t>Итого по Краснощековскому району</t>
  </si>
  <si>
    <t>Итого по Крутихинскому району</t>
  </si>
  <si>
    <t>Итого по Кулундинскому району</t>
  </si>
  <si>
    <t>Итого по Курьинскому району</t>
  </si>
  <si>
    <t>Итого по Кытмановскому району</t>
  </si>
  <si>
    <t>Итого по Локтевскому району</t>
  </si>
  <si>
    <t>Итого по Локтевскому району 2017 год</t>
  </si>
  <si>
    <t>Итого по Локтевскому району 2018 год</t>
  </si>
  <si>
    <t>Итого по Локтевскому району 2019 год</t>
  </si>
  <si>
    <t>Итого по Мамонтовскому району</t>
  </si>
  <si>
    <t>Итого по Мамонтовскому району 2017 год</t>
  </si>
  <si>
    <t>Итого по Мамонтовскому району 2018 год</t>
  </si>
  <si>
    <t>Итого по Мамонтовскому району 2019 год</t>
  </si>
  <si>
    <t>Итого по Михайловскому району</t>
  </si>
  <si>
    <t>Итого по Немецкому национальному району</t>
  </si>
  <si>
    <t>Итого по Павловскому району</t>
  </si>
  <si>
    <t>Итого по Панкрушихинскому району</t>
  </si>
  <si>
    <t>Итого по Первомайскому району</t>
  </si>
  <si>
    <t>Итого по Поспелихинскому району</t>
  </si>
  <si>
    <t>Итого по Ребрихинскому району</t>
  </si>
  <si>
    <t>Итого по Родинскому району</t>
  </si>
  <si>
    <t>Итого по Родинскому району 2017 год</t>
  </si>
  <si>
    <t>Итого по Родинскому району 2018 год</t>
  </si>
  <si>
    <t>Итого по Родинскому району 2019 год</t>
  </si>
  <si>
    <t>Итого по Смоленскому району</t>
  </si>
  <si>
    <t>Итого по Советскому району</t>
  </si>
  <si>
    <t>Итого по Солонешенскому району</t>
  </si>
  <si>
    <t>Итого по Солтонскому району</t>
  </si>
  <si>
    <t>Итого по Солтонскому району 2017 год</t>
  </si>
  <si>
    <t>Итого по Табунскому району</t>
  </si>
  <si>
    <t>Итого по Табунскому району 2018 год</t>
  </si>
  <si>
    <t>Итого по Табунскому району 2019 год</t>
  </si>
  <si>
    <t>Итого по Тогульскому району</t>
  </si>
  <si>
    <t>Итого по Тогульскому району 2019 год</t>
  </si>
  <si>
    <t>Итого по Топчихинскому району</t>
  </si>
  <si>
    <t>Итого по Третьяковскому району</t>
  </si>
  <si>
    <t>Итого по Троицкому району</t>
  </si>
  <si>
    <t>Итого по Тюменцевскому району</t>
  </si>
  <si>
    <t>Итого по Угловскому району</t>
  </si>
  <si>
    <t>Итого по Усть-Пристанскому району</t>
  </si>
  <si>
    <t>Итого по Хабарскому району</t>
  </si>
  <si>
    <t>Итого по Целинному району</t>
  </si>
  <si>
    <t>Итого по Чарышскому району</t>
  </si>
  <si>
    <t>Итого по Шелаболихинскому району</t>
  </si>
  <si>
    <t>Итого по Шипуновскому району</t>
  </si>
  <si>
    <t>Итого по Шипуновскому району 2018 год</t>
  </si>
  <si>
    <t>Итого по Шипуновскому району 2019 год</t>
  </si>
  <si>
    <t>Итого по Благовещенскому району 2017 год</t>
  </si>
  <si>
    <t>Итого по Благовещенскому району 2018 год</t>
  </si>
  <si>
    <t>Итого по Благовещенскому району 2019 год</t>
  </si>
  <si>
    <t>Итого по Красногорскому району 2017 год</t>
  </si>
  <si>
    <t>Итого по Красногорскому району 2018 год</t>
  </si>
  <si>
    <t>Итого по Красногорскому району 2019 год</t>
  </si>
  <si>
    <t>Итого по Крутихинскому району 2018 год</t>
  </si>
  <si>
    <t>Итого по Крутихинскому району 2019 год</t>
  </si>
  <si>
    <t xml:space="preserve"> </t>
  </si>
  <si>
    <t>Итого по Кулундинскому району 2017 год</t>
  </si>
  <si>
    <t>Итого по Курьинскому району 2017 год</t>
  </si>
  <si>
    <t>Итого по Курьинскому району 2018 год</t>
  </si>
  <si>
    <t>Итого по Курьинскому району 2019 год</t>
  </si>
  <si>
    <t>Итого по Михайловскому району 2017 год</t>
  </si>
  <si>
    <t>Итого по Михайловскому району 2018 год</t>
  </si>
  <si>
    <t>Итого по Михайловскому району 2019 год</t>
  </si>
  <si>
    <t>Итого по Целинному району 2017 год</t>
  </si>
  <si>
    <t>Итого по Целинному району 2018 год</t>
  </si>
  <si>
    <t>Итого по Целинному району 2019 год</t>
  </si>
  <si>
    <t>Алейский район, с. Дружба, ул. Комарова, д. 5</t>
  </si>
  <si>
    <t>Алейский район, c. Кировское, ул. Мира, д. 13</t>
  </si>
  <si>
    <t>Алейский район, c. Кировское, ул. Мира, д. 2</t>
  </si>
  <si>
    <t>Алейский район, c. Кировское, ул. Мира, д. 6</t>
  </si>
  <si>
    <t>Алейский район, c. Кировское, ул. Мира, д. 15</t>
  </si>
  <si>
    <t>Алтайский район, с. Алтайское, ул. Советская, д. 104</t>
  </si>
  <si>
    <t>Алтайский район, с. Алтайское, ул. Советская, д. 113</t>
  </si>
  <si>
    <t>Алтайский район, с. Алтайское, ул. Советская, д. 118</t>
  </si>
  <si>
    <t>Алтайский район, с. Алтайское, ул. Советская, д. 198</t>
  </si>
  <si>
    <t>Алтайский район, с. Алтайское, ул. Советская, д. 200</t>
  </si>
  <si>
    <t>Алтайский район, с. Алтайское, ул. Советская, д. 202</t>
  </si>
  <si>
    <t>Алтайский район, с. Алтайское, ул. Советская, д. 204</t>
  </si>
  <si>
    <t>Алтайский район, с. Алтайское, ул. Целинная, д. 22</t>
  </si>
  <si>
    <t>Алтайский район, с. Ая, ул. 70 лет Октября, д. 2</t>
  </si>
  <si>
    <t>Алтайский район, с. Ая, ул. 70 лет Октября, д. 4</t>
  </si>
  <si>
    <t>Алтайский район, с. Ая, ул. 70 лет Октября, д. 6</t>
  </si>
  <si>
    <t>Алтайский район, с. Ая, ул. 70 лет Октября, д. 8</t>
  </si>
  <si>
    <t>Алтайский район, с. Ая, ул. 70 лет Октября, д. 10</t>
  </si>
  <si>
    <t>Баевский район, с. Верх-Чуманка, ул. Терешковой, д. 21</t>
  </si>
  <si>
    <t>Баевский район, с. Верх-Чуманка, ул. Терешковой, д. 23</t>
  </si>
  <si>
    <t>Баевский район, с. Нижнечуманка, ул. Заринская, д. 7</t>
  </si>
  <si>
    <t>Бурлинский район, с. Михайловка, ул. Ленина, д. 28</t>
  </si>
  <si>
    <t>Бурлинский район, с. Бурла, ул. Ленина, д. 23</t>
  </si>
  <si>
    <t>Бурлинский район, с. Бурла, ул. Ленина, д. 25</t>
  </si>
  <si>
    <t>Бурлинский район, с. Бурла, ул. Ленина, д. 27</t>
  </si>
  <si>
    <t>Бурлинский район, с. Бурла, ул. Ленина, д. 29</t>
  </si>
  <si>
    <t>Бурлинский район, с. Бурла, ул. Первомайская, д. 40</t>
  </si>
  <si>
    <t>Бурлинский район, с. Бурла, ул. Почтовая, д. 5</t>
  </si>
  <si>
    <t>Бурлинский район, с. Бурла, ул. Советская, д. 34</t>
  </si>
  <si>
    <t>Бурлинский район, с. Бурла, ул. Советская, д. 36</t>
  </si>
  <si>
    <t>Быстроистокский район, с. Быстрый Исток, ул. Ленина, д. 53</t>
  </si>
  <si>
    <t>Быстроистокский район, с. Быстрый Исток, ул. Ленина, д. 55</t>
  </si>
  <si>
    <t>Быстроистокский район, с. Быстрый Исток, ул. Ленина, д. 57</t>
  </si>
  <si>
    <t>Быстроистокский район, с. Приобское, ул. Приобская, д. 5</t>
  </si>
  <si>
    <t>г. Рубцовск, пер. Гражданский, д. 8</t>
  </si>
  <si>
    <t>г. Рубцовск, ул. Алтайская, д. 102</t>
  </si>
  <si>
    <t>г. Рубцовск, ул. Алтайская, д. 189а</t>
  </si>
  <si>
    <t>г. Рубцовск, ул. Громова, д. 18</t>
  </si>
  <si>
    <t>г. Рубцовск, ул. Громова, д. 22</t>
  </si>
  <si>
    <t>г. Рубцовск, ул. Дзержинского, д. 10</t>
  </si>
  <si>
    <t>г. Рубцовск, ул. Дзержинского, д. 15</t>
  </si>
  <si>
    <t>г. Рубцовск, ул. Карла Маркса, д. 233</t>
  </si>
  <si>
    <t>г. Рубцовск, ул. Комсомольская, д. 222</t>
  </si>
  <si>
    <t>г. Рубцовск, ул. Комсомольская, д. 234</t>
  </si>
  <si>
    <t>г. Рубцовск, ул. Красная, д. 85</t>
  </si>
  <si>
    <t>г. Рубцовск, ул. Красная, д. 87</t>
  </si>
  <si>
    <t>г. Рубцовск, ул. Октябрьская, д. 33</t>
  </si>
  <si>
    <t>г. Рубцовск, ул. Октябрьская, д. 159</t>
  </si>
  <si>
    <t>ЗАТО Сибирский, ул. Кедровая, д. 1</t>
  </si>
  <si>
    <t>ЗАТО Сибирский, ул. Кедровая, д. 3</t>
  </si>
  <si>
    <t>ЗАТО Сибирский, ул. Победы, д. 1</t>
  </si>
  <si>
    <t>ЗАТО Сибирский, ул. Победы, д. 4</t>
  </si>
  <si>
    <t>ЗАТО Сибирский, ул. Победы, д. 8</t>
  </si>
  <si>
    <t>ЗАТО Сибирский, ул. Строителей, д. 1</t>
  </si>
  <si>
    <t>ЗАТО Сибирский, ул. Строителей, д. 2</t>
  </si>
  <si>
    <t>ЗАТО Сибирский, ул. Строителей, д. 3</t>
  </si>
  <si>
    <t>Егорьевский район, с. Новоегорьевское, ул. Комарова, д. 3</t>
  </si>
  <si>
    <t>Егорьевский район, с. Новоегорьевское, ул. Комарова, д. 3а</t>
  </si>
  <si>
    <t>Егорьевский район, с. Новоегорьевское, ул. Комарова, д. 5а</t>
  </si>
  <si>
    <t>Егорьевский район, с. Новоегорьевское, ул. Комарова, д. 7</t>
  </si>
  <si>
    <t>Егорьевский район, с. Новоегорьевское, ул. Комарова, д. 9</t>
  </si>
  <si>
    <t>Егорьевский район, с. Новоегорьевское, ул. Комарова, д. 11</t>
  </si>
  <si>
    <t>Егорьевский район, с. Новоегорьевское, ул. Комарова, д. 13</t>
  </si>
  <si>
    <t>Егорьевский район, с. Новоегорьевское, пер. Садовый, д. 1</t>
  </si>
  <si>
    <t>Егорьевский район, с. Новоегорьевское, пер. Школьный, д. 24</t>
  </si>
  <si>
    <t>Егорьевский район, с. Первомайское, ул. Садовая, д. 13</t>
  </si>
  <si>
    <t>Егорьевский район, с. Первомайское, ул. Садовая, д. 15</t>
  </si>
  <si>
    <t>Егорьевский район, с. Первомайское, ул. Школьная, д. 9</t>
  </si>
  <si>
    <t>Егорьевский район, п. Перешеечный, ул. Кирпичная, д. 3</t>
  </si>
  <si>
    <t>Егорьевский район, п. Перешеечный, ул. Кирпичная, д. 5</t>
  </si>
  <si>
    <t>Егорьевский район, п. Перешеечный, ул. Курортная, д. 9</t>
  </si>
  <si>
    <t>Егорьевский район, п. Перешеечный, ул. Лесхозная, д. 2</t>
  </si>
  <si>
    <t>Егорьевский район, п. Перешеечный, ул. Лесхозная, д. 4</t>
  </si>
  <si>
    <t>Егорьевский район, с. Сросты, ул. Советская, д. 163</t>
  </si>
  <si>
    <t>Егорьевский район, с. Титовка, ул. Школьная, д. 67</t>
  </si>
  <si>
    <t>Ельцовский район, с. Ельцовка, ул. им. Ленина, д. 7</t>
  </si>
  <si>
    <t>Ельцовский район, с. Ельцовка, ул. им. Ленина, д. 8</t>
  </si>
  <si>
    <t>Ельцовский район, с. Ельцовка, ул. им. Рыжакова, д. 17</t>
  </si>
  <si>
    <t>Заринский район, с. Смазнево, ул. Октябрьская, д. 29</t>
  </si>
  <si>
    <t>Заринский район, с. Новомоношкино, ул. Новая, д. 14</t>
  </si>
  <si>
    <t>Змеиногорский район, г. Змеиногорск, ул. Волкова, д. 56</t>
  </si>
  <si>
    <t>Змеиногорский район, г. Змеиногорск, ул. Горняков, д. 6</t>
  </si>
  <si>
    <t>Змеиногорский район, г. Змеиногорск, ул. Фролова, д. 3</t>
  </si>
  <si>
    <t>Змеиногорский район, г. Змеиногорск, ул. Ломоносова, д. 12</t>
  </si>
  <si>
    <t>Змеиногорский район, г. Змеиногорск, ул. Подгорная, д. 36</t>
  </si>
  <si>
    <t>Змеиногорский район, с. Саввушка, ул. Ивановская, д. 68</t>
  </si>
  <si>
    <t>Змеиногорский район, с. Саввушка, ул. Ивановская, д. 64</t>
  </si>
  <si>
    <t>Змеиногорский район, с. Саввушка, ул. Ивановская, д. 70</t>
  </si>
  <si>
    <t>Змеиногорский район, с. Карамышево, ул. Центральная, д. 3</t>
  </si>
  <si>
    <t>Калманский район, п. Троицк, ул. Садовая, д. 21</t>
  </si>
  <si>
    <t>Калманский район, с. Калманка, ул. Октябрьская, д. 6</t>
  </si>
  <si>
    <t>Каменский район, г. Камень-на-Оби, пер. Дружбы, д. 1а</t>
  </si>
  <si>
    <t>Каменский район, г. Камень-на-Оби, пер. Дружбы, д. 5</t>
  </si>
  <si>
    <t>Каменский район, г. Камень-на-Оби, пер. Мирный, д. 15</t>
  </si>
  <si>
    <t>Каменский район, г. Камень-на-Оби, ул. К.Маркса, д. 90</t>
  </si>
  <si>
    <t>Каменский район, г. Камень-на-Оби, ул. Ленина, д. 40</t>
  </si>
  <si>
    <t>Каменский район, г. Камень-на-Оби, ул. Ленина, д. 46</t>
  </si>
  <si>
    <t>Каменский район, г. Камень-на-Оби, ул. Ленина, д. 60</t>
  </si>
  <si>
    <t>Каменский район, г. Камень-на-Оби, ул. Ленина, д. 85</t>
  </si>
  <si>
    <t>Каменский район, г. Камень-на-Оби, ул. Омская, д. 126</t>
  </si>
  <si>
    <t>Каменский район, г. Камень-на-Оби, ул. Пушкина, д. 41</t>
  </si>
  <si>
    <t>Каменский район, г. Камень-на-Оби, ул. Пушкина, д. 45</t>
  </si>
  <si>
    <t>Каменский район, г. Камень-на-Оби, ул. Радостная, д. 6</t>
  </si>
  <si>
    <t>Каменский район, г. Камень-на-Оби, ул. Радостная, д. 8</t>
  </si>
  <si>
    <t>Каменский район, г. Камень-на-Оби, ул. Северная, д. 80</t>
  </si>
  <si>
    <t>Каменский район, г. Камень-на-Оби, ул. Солнечная, д. 3</t>
  </si>
  <si>
    <t>Каменский район, г. Камень-на-Оби, ул. Солнечная, д. 5</t>
  </si>
  <si>
    <t>Каменский район, г. Камень-на-Оби, ул. Солнечная, д. 7</t>
  </si>
  <si>
    <t>Каменский район, г. Камень-на-Оби, ул. Солнечная, д. 12</t>
  </si>
  <si>
    <t>Каменский район, г. Камень-на-Оби, ул. Строительная, д. 6</t>
  </si>
  <si>
    <t>Каменский район, г. Камень-на-Оби, ул. Томская, д. 121</t>
  </si>
  <si>
    <t>Каменский район, с. Рыбное, ул. Комсомольская, д. 4</t>
  </si>
  <si>
    <t>Каменский район, с. Рыбное, ул. Комсомольская, д. 5</t>
  </si>
  <si>
    <t>Каменский район, с. Рыбное, ул. Комсомольская, д. 6</t>
  </si>
  <si>
    <t>Каменский район, с. Рыбное, ул. Комсомольская, д. 7</t>
  </si>
  <si>
    <t>Каменский район, с. Рыбное, ул. Комсомольская, д. 9</t>
  </si>
  <si>
    <t>Красногорский район, с. Берёзовка, ул. Новая, д. 11</t>
  </si>
  <si>
    <t>Красногорский район, с. Быстрянка, ул. Победы, д. 24</t>
  </si>
  <si>
    <t>Красногорский район, с. Быстрянка, ул. Победы, д. 34</t>
  </si>
  <si>
    <t>Красногорский район, с. Красногорское, ул. Мира, д. 26</t>
  </si>
  <si>
    <t>Красногорский район, с. Красногорское, ул. Мира, д. 28</t>
  </si>
  <si>
    <t>Кулундинский район, с. Кулунда, пер. Калинина, д. 2</t>
  </si>
  <si>
    <t>Кулундинский район, с. Кулунда, пер. Калинина, д. 5</t>
  </si>
  <si>
    <t>Кулундинский район, с. Кулунда, пер. Элеваторный, д. 1</t>
  </si>
  <si>
    <t>Кулундинский район, с. Кулунда, ул. Восточная, д. 22</t>
  </si>
  <si>
    <t>Кулундинский район, с. Кулунда, ул. Восточная, д. 26</t>
  </si>
  <si>
    <t>Кулундинский район, с. Кулунда, ул. Ленина, д. 13</t>
  </si>
  <si>
    <t>Кулундинский район, с. Кулунда, ул. Ленина, д. 36</t>
  </si>
  <si>
    <t>Кулундинский район, с. Кулунда, ул. Ленина, д. 38</t>
  </si>
  <si>
    <t>Кулундинский район, с. Кулунда, ул. Лермонтова, д. 8</t>
  </si>
  <si>
    <t>Кулундинский район, с. Кулунда, ул. Олимпийская, д. 50</t>
  </si>
  <si>
    <t>Кулундинский район, с. Кулунда, ул. Первомайская, д. 22</t>
  </si>
  <si>
    <t>Кулундинский район, с. Кулунда, ул. Первомайская, д. 23</t>
  </si>
  <si>
    <t>Кулундинский район, с. Кулунда, ул. Советская, д. 18</t>
  </si>
  <si>
    <t>Кулундинский район, с. Кулунда, ул. Советская, д. 71</t>
  </si>
  <si>
    <t>Кулундинский район, с. Кулунда, ул. Целинная, д. 13</t>
  </si>
  <si>
    <t>Кулундинский район, с. Кулунда, ул. Целинная, д. 27</t>
  </si>
  <si>
    <t>Кулундинский район, с. Кулунда, ул. Целинная, д. 29</t>
  </si>
  <si>
    <t>Кулундинский район, с. Кулунда, ул. Целинная, д. 35</t>
  </si>
  <si>
    <t>Кулундинский район, с. Кулунда, ул. Целинная, д. 53</t>
  </si>
  <si>
    <t>Кулундинский район, с. Кулунда, ул. Целинная, д. 55</t>
  </si>
  <si>
    <t>Кулундинский район, с. Кулунда, ул. Целинная, д. 59а</t>
  </si>
  <si>
    <t>Кулундинский район, с. Кулунда, ул. Целинная, д. 63</t>
  </si>
  <si>
    <t>Кулундинский район, с. Кулунда, ул. Энергетиков, д. 31</t>
  </si>
  <si>
    <t xml:space="preserve">Кытмановский район, с. Кытманово, ул. Комсомольская, д. 13 </t>
  </si>
  <si>
    <t>Кытмановский район, с. Кытманово, ул. Макаренко, д. 12</t>
  </si>
  <si>
    <t>Кытмановский район, с. Кытманово, ул. Новая, д. 2</t>
  </si>
  <si>
    <t>Кытмановский район, с. Кытманово, ул. Советская, д. 69</t>
  </si>
  <si>
    <t>Павловский район, п. Новые Зори, ул. Дачная, д. 13</t>
  </si>
  <si>
    <t>Павловский район, п. Новые Зори, ул. Октябрьская, д. 25</t>
  </si>
  <si>
    <t>Павловский район, п. Новые Зори, ул. Советская, д. 3</t>
  </si>
  <si>
    <t>Павловский район, п. Новые Зори, ул. Советская, д. 5</t>
  </si>
  <si>
    <t>Павловский район, п. Новые Зори, ул. Советская, д. 6</t>
  </si>
  <si>
    <t>Павловский район, п. Новые Зори, ул. Советская, д. 7</t>
  </si>
  <si>
    <t>Павловский район, п. Сибирские Огни, ул. Садовая, д. 1</t>
  </si>
  <si>
    <t>Павловский район, с. Павловск, пер. Пожогина, д. 30</t>
  </si>
  <si>
    <t>Павловский район, с. Павловск, пер. Пожогина, д. 32</t>
  </si>
  <si>
    <t>Павловский район, с. Павловск, пер. Пожогина, д. 33</t>
  </si>
  <si>
    <t>Павловский район, с. Павловск, пер. Пожогина, д. 37</t>
  </si>
  <si>
    <t>Павловский район, с. Павловск, ул. Калинина, д. 42</t>
  </si>
  <si>
    <t>Павловский район, с. Павловск, ул. Новая, д. 2</t>
  </si>
  <si>
    <t>Павловский район, с. Павловск, ул. Новая, д. 6</t>
  </si>
  <si>
    <t>Павловский район, с. Павловск, ул. Ощепкова, д. 36</t>
  </si>
  <si>
    <t>Павловский район, с. Павловск, ул. Ощепкова, д. 38</t>
  </si>
  <si>
    <t>Павловский район, с. Павловск, ул. Ощепкова, д. 40</t>
  </si>
  <si>
    <t>Павловский район, с. Павловск, ул. Ощепкова, д. 42</t>
  </si>
  <si>
    <t>Павловский район, с. Павловск, ул. Ощепкова, д. 46</t>
  </si>
  <si>
    <t>Павловский район, с. Павловск, ул. Пионерская, д. 6</t>
  </si>
  <si>
    <t>Павловский район, с. Павловск, ул. Ползунова, д. 17</t>
  </si>
  <si>
    <t>Павловский район, с. Павловск, ул. Полушкина, д. 1</t>
  </si>
  <si>
    <t>Первомайский район, п. Северный, ул. Полевая, д. 3</t>
  </si>
  <si>
    <t>Первомайский район, п. Северный, ул. Юбилейная, д. 1</t>
  </si>
  <si>
    <t>Первомайский район, п. Северный, ул. Юбилейная, д. 3</t>
  </si>
  <si>
    <t>Первомайский район, п. Сибирский, ул. Первомайская, д. 1</t>
  </si>
  <si>
    <t xml:space="preserve">Ребрихинский район, с. Зимино, ул. Молодежная, д. 5
</t>
  </si>
  <si>
    <t>Родинский район, с. Родино, ул. Шевченко, д. 3</t>
  </si>
  <si>
    <t>Родинский район, с. Раздольное, ул. Детсадовская, д. 10</t>
  </si>
  <si>
    <t>Родинский район, с. Раздольное, ул. Садовая, д. 20</t>
  </si>
  <si>
    <t>Родинский район, с. Родино, ул. Ворошилова, д. 26</t>
  </si>
  <si>
    <t>Тальменский район,  с. Забродино, мкр. Черемушки, д. 3</t>
  </si>
  <si>
    <t>Тальменский район, с. Ларичиха, ул. Вокзальная, д. 5</t>
  </si>
  <si>
    <t>Тальменский район, с. Озерки ул. Юбилейная, д. 1</t>
  </si>
  <si>
    <t>Тальменский район, с. Озерки ул. Мира, д. 2</t>
  </si>
  <si>
    <t>Топчихинский район, с. Топчиха, ул. Куйбышева, д. 39</t>
  </si>
  <si>
    <t>Топчихинский район, с. Топчиха, ул. Ленина, д. 40</t>
  </si>
  <si>
    <t>Топчихинский район, с. Топчиха, ул. Ленина, д. 90</t>
  </si>
  <si>
    <t>Топчихинский район, с. Топчиха, ул. Ленина, д. 92</t>
  </si>
  <si>
    <t>Топчихинский район, с. Топчиха, ул. Ленина, д. 94</t>
  </si>
  <si>
    <t>Топчихинский район, п. Кировский, ул. Кирова, д. 8</t>
  </si>
  <si>
    <t>Топчихинский район, п. Кировский, ул. Кирова, д. 10</t>
  </si>
  <si>
    <t>Топчихинский район, с. Зимино, ул. Школьная, д. 2</t>
  </si>
  <si>
    <t>Топчихинский район, с. Парфеново, ул. Кирова, д. 10</t>
  </si>
  <si>
    <t>Топчихинский район, с. Парфеново, ул. Кирова, д. 12</t>
  </si>
  <si>
    <t>Топчихинский район, с. Парфеново, ул. Кирова, д. 14</t>
  </si>
  <si>
    <t>Третьяковский район, п. Садовый, ул. Садовая, д. 5</t>
  </si>
  <si>
    <t>Третьяковский район, с. Корболиха, ул. Кирова, д. 39</t>
  </si>
  <si>
    <t>Троицкий район, с. Троицкое, Микрорайон, д. 1</t>
  </si>
  <si>
    <t>Троицкий район, с. Троицкое, Микрорайон, д. 2</t>
  </si>
  <si>
    <t>Троицкий район, с. Троицкое, Микрорайон, д. 3</t>
  </si>
  <si>
    <t>Троицкий район, с. Троицкое, Микрорайон, д. 4</t>
  </si>
  <si>
    <t>Троицкий район, с. Троицкое, Микрорайон, д. 8</t>
  </si>
  <si>
    <t>Тюменцевский район, с. Тюменцево, ул. Ленина, д. 6</t>
  </si>
  <si>
    <t>Тюменцевский район, с. Тюменцево, ул. Луговая, д. 36</t>
  </si>
  <si>
    <t>Тюменцевский район, с. Тюменцево, ул. Луговая, д. 40</t>
  </si>
  <si>
    <t>Усть-Пристанский район, с. Усть-Чарышская Пристань, 
ул. Королева, д. 52</t>
  </si>
  <si>
    <t>Усть-Пристанский район, с. Усть-Чарышская Пристань, 
ул. Королева, д. 54</t>
  </si>
  <si>
    <t>Усть-Пристанский район, с. Усть-Чарышская Пристань, 
ул. Гагарина, д. 27</t>
  </si>
  <si>
    <t>Шелаболихинский район, с. Шелаболиха, ул. Кирова, д. 2</t>
  </si>
  <si>
    <t>Шипуновский район, с. Красный Яр, ул. Школьная, д. 3</t>
  </si>
  <si>
    <t>Шипуновский район, с. Красный Яр, ул. Школьная, д. 5</t>
  </si>
  <si>
    <t>Хабарский район, с. Мартовка, ул. Ленина, д. 58</t>
  </si>
  <si>
    <t>Хабарский район, с. Мичуринское, ул. Ленина, д. 27</t>
  </si>
  <si>
    <t>Хабарский район, с. Хабары, ул. Калинина, д. 24</t>
  </si>
  <si>
    <t>Итого по г. Алейску 2017 год</t>
  </si>
  <si>
    <t>Итого по г. Алейску 2018 год</t>
  </si>
  <si>
    <t>Итого по г. Алейску 2019 год</t>
  </si>
  <si>
    <t>Итого по г. Бийску 2018 год</t>
  </si>
  <si>
    <t>Итого по г. Бийску 2019 год</t>
  </si>
  <si>
    <t>Итого по г. Барнаулу 2019 год</t>
  </si>
  <si>
    <t>г. Рубцовск, ул. Улежникова, д. 3</t>
  </si>
  <si>
    <t>г. Рубцовск, ул. Бульвар Победы, д. 10</t>
  </si>
  <si>
    <t>Итого по Завьяловскому району за 2017 год</t>
  </si>
  <si>
    <t>Итого по Завьяловскому району за 2018 год</t>
  </si>
  <si>
    <t>Итого по Завьяловскому району за 2019 год</t>
  </si>
  <si>
    <t>Итого по Каменскому району 2017 год</t>
  </si>
  <si>
    <t>Итого по Каменскому району 2018 год</t>
  </si>
  <si>
    <t>Итого по Каменскому району 2019 год</t>
  </si>
  <si>
    <t>Кулундинский район, с. Кулунда, ул. Ленина, д. 34</t>
  </si>
  <si>
    <t>Итого по Кулундинскому району 2018 год</t>
  </si>
  <si>
    <t>Итого по Советскому району 2017 год</t>
  </si>
  <si>
    <t>Итого по Советскому району 2018 год</t>
  </si>
  <si>
    <t>Итого по Советскому району 2019 год</t>
  </si>
  <si>
    <t>Итого по Угловскому району 2017 год</t>
  </si>
  <si>
    <t>Итого по Угловскому району 2018 год</t>
  </si>
  <si>
    <t>Родинский район, с. Родино, ул. Жилплощадка, д. 2</t>
  </si>
  <si>
    <t>Родинский район, с. Степное, мкр. Черемушки, д. 4</t>
  </si>
  <si>
    <t>Родинский район, п. Мирный, ул. Жилплощадка 1, д. 3</t>
  </si>
  <si>
    <t>Родинский район, п. Мирный, ул. Жилплощадка 1, д. 5</t>
  </si>
  <si>
    <t>Родинский район, п. Мирный, ул. Жилплощадка 2, д. 1</t>
  </si>
  <si>
    <t>Родинский район, п. Мирный, ул. Жилплощадка 2, д. 4</t>
  </si>
  <si>
    <t>Родинский район, п. Мирный, ул. Жилплощадка 2, д. 5</t>
  </si>
  <si>
    <t>Родинский район, с. Родино, ул. Первомайская, д. 22</t>
  </si>
  <si>
    <t>Залесовский район, с. Залесово, ул. Больничная, д. 33</t>
  </si>
  <si>
    <t>Залесовский район, с. Залесово, ул. Коммунистическая, д. 1</t>
  </si>
  <si>
    <t>Залесовский район, с. Залесово, ул. Коммунистическая, д. 3</t>
  </si>
  <si>
    <t>Залесовский район, с. Залесово, ул. Коммунистическая, д. 5</t>
  </si>
  <si>
    <t>Залесовский район, с. Залесово, ул. Коммунистическая, д. 54</t>
  </si>
  <si>
    <t>Залесовский район, с. Залесово, ул. Коммунистическая, д. 61</t>
  </si>
  <si>
    <t>Залесовский район, с. Залесово, ул. Коммунистическая, д. 63</t>
  </si>
  <si>
    <t>Залесовский район, с. Залесово, ул. Коммунистическая, д. 7</t>
  </si>
  <si>
    <t>Залесовский район, с. Залесово, ул. Комсомольская, д. 59</t>
  </si>
  <si>
    <t>Залесовский район, с. Залесово, ул. Комсомольская, д. 7</t>
  </si>
  <si>
    <t>Залесовский район, с. Залесово, ул. Комсомольская, д. 9</t>
  </si>
  <si>
    <t>Залесовский район, с. Залесово, ул. Партизанская, д. 15</t>
  </si>
  <si>
    <t>Залесовский район, с. Залесово, ул. Партизанская, д. 30</t>
  </si>
  <si>
    <t>г. Алейск, ул. Комсомольская, д. 114</t>
  </si>
  <si>
    <t>г. Алейск, ул. Комсомольская, д. 124</t>
  </si>
  <si>
    <t>г. Алейск, ул. Советская, д. 101</t>
  </si>
  <si>
    <t>г. Барнаул, б-р 9 Января, д. 104</t>
  </si>
  <si>
    <t>г. Барнаул, р.п. Южный, ул. Чайковского, д. 16</t>
  </si>
  <si>
    <t>г. Барнаул, тракт Павловский, д. 104</t>
  </si>
  <si>
    <t>г. Барнаул, тракт Павловский, д. 138</t>
  </si>
  <si>
    <t>г. Барнаул, ул. Антона Петрова, д. 134</t>
  </si>
  <si>
    <t>г. Барнаул, ул. Антона Петрова, д. 136</t>
  </si>
  <si>
    <t>г. Барнаул, ул. Антона Петрова, д. 154</t>
  </si>
  <si>
    <t>г. Барнаул, ул. Антона Петрова, д. 164а</t>
  </si>
  <si>
    <t>г. Барнаул, ул. Антона Петрова, д. 182</t>
  </si>
  <si>
    <t>г. Барнаул, ул. Антона Петрова, д. 199</t>
  </si>
  <si>
    <t>г. Барнаул, ул. Георгиева, д. 14</t>
  </si>
  <si>
    <t>г. Барнаул, ул. Георгия Исакова, д. 111</t>
  </si>
  <si>
    <t>г. Барнаул, ул. Георгия Исакова, д. 115</t>
  </si>
  <si>
    <t>г. Барнаул, ул. Георгия Исакова, д. 129а</t>
  </si>
  <si>
    <t>г. Барнаул, ул. Георгия Исакова, д. 165</t>
  </si>
  <si>
    <t>г. Барнаул, ул. Западная 1-я, д. 12</t>
  </si>
  <si>
    <t>г. Барнаул, ул. Попова, д. 173</t>
  </si>
  <si>
    <t>г. Барнаул, ул. Рылеева, д. 15</t>
  </si>
  <si>
    <t>г. Барнаул, ул. Советской Армии, д. 150</t>
  </si>
  <si>
    <t>г. Барнаул, р.п. Южный, ул. Герцена, д. 10</t>
  </si>
  <si>
    <t>г. Барнаул, ул. 50 лет СССР, д. 19</t>
  </si>
  <si>
    <t>г. Барнаул, ул. Анатолия, д. 145</t>
  </si>
  <si>
    <t>г. Барнаул, ул. Антона Петрова, д. 110а</t>
  </si>
  <si>
    <t>г. Барнаул, ул. Антона Петрова, д. 138а</t>
  </si>
  <si>
    <t>г. Барнаул, ул. Антона Петрова, д. 148</t>
  </si>
  <si>
    <t>г. Барнаул, ул. Антона Петрова, д. 176</t>
  </si>
  <si>
    <t>г. Барнаул, ул. Благовещенская, д. 12</t>
  </si>
  <si>
    <t>г. Барнаул, ул. Благовещенская, д. 14</t>
  </si>
  <si>
    <t>г. Барнаул, ул. Брестская, д. 12</t>
  </si>
  <si>
    <t>г. Барнаул, ул. Георгиева, д. 12</t>
  </si>
  <si>
    <t>г. Барнаул, ул. Георгия Исакова, д. 119</t>
  </si>
  <si>
    <t>г. Барнаул, ул. Георгия Исакова, д. 128</t>
  </si>
  <si>
    <t>г. Барнаул, ул. Георгия Исакова, д. 134</t>
  </si>
  <si>
    <t>г. Барнаул, ул. Георгия Исакова, д. 150</t>
  </si>
  <si>
    <t>г. Барнаул, ул. Георгия Исакова, д. 171</t>
  </si>
  <si>
    <t>г. Барнаул, ул. Георгия Исакова, д. 173</t>
  </si>
  <si>
    <t>г. Барнаул, ул. Георгия Исакова, д. 175</t>
  </si>
  <si>
    <t>г. Барнаул, ул. Георгия Исакова, д. 177</t>
  </si>
  <si>
    <t>г. Барнаул, ул. Интернациональная, д. 135</t>
  </si>
  <si>
    <t>г. Барнаул, ул. Матросова, д. 11</t>
  </si>
  <si>
    <t>г. Барнаул, ул. Матросова, д. 15</t>
  </si>
  <si>
    <t>г. Барнаул, ул. Микронная, д. 137</t>
  </si>
  <si>
    <t>г. Барнаул, ул. Нагорная 6-я, д. 11а</t>
  </si>
  <si>
    <t>г. Барнаул, ул. Новосибирская, д. 11</t>
  </si>
  <si>
    <t>г. Барнаул, ул. Новосибирская, д. 15</t>
  </si>
  <si>
    <t>г. Барнаул, ул. Новосибирская, д. 18</t>
  </si>
  <si>
    <t>г. Барнаул, ул. Попова, д. 186</t>
  </si>
  <si>
    <t>г. Барнаул, ул. Профинтерна, д. 16</t>
  </si>
  <si>
    <t>г. Барнаул, ул. Профинтерна, д. 18</t>
  </si>
  <si>
    <t>г. Барнаул, ул. Сухэ-Батора, д. 12</t>
  </si>
  <si>
    <t>г. Барнаул, ул. Юрина, д. 186, корп. 1</t>
  </si>
  <si>
    <t>г. Барнаул, ул. Юрина, д. 186, корп. 2</t>
  </si>
  <si>
    <t>г. Барнаул, тракт Змеиногорский, д. 108а</t>
  </si>
  <si>
    <t>г. Барнаул, тракт Змеиногорский, д. 110а</t>
  </si>
  <si>
    <t>г. Барнаул, тракт Павловский, д. 124</t>
  </si>
  <si>
    <t>г. Барнаул, ул. Антона Петрова, д. 124</t>
  </si>
  <si>
    <t>г. Барнаул, ул. Антона Петрова, д. 128а</t>
  </si>
  <si>
    <t>г. Барнаул, ул. Антона Петрова, д. 152</t>
  </si>
  <si>
    <t>г. Барнаул, ул. Антона Петрова, д. 178</t>
  </si>
  <si>
    <t>г. Барнаул, ул. Взлетная, д. 14</t>
  </si>
  <si>
    <t>г. Барнаул, ул. Георгия Исакова, д. 169</t>
  </si>
  <si>
    <t>г. Барнаул, ул. Деповская, д. 11</t>
  </si>
  <si>
    <t>г. Барнаул, ул. Деповская, д. 13</t>
  </si>
  <si>
    <t>г. Барнаул, ул. Мира, д. 14</t>
  </si>
  <si>
    <t>г. Барнаул, ул. Мира, д. 18</t>
  </si>
  <si>
    <t>г. Барнаул, ул. Партизанская, д. 120</t>
  </si>
  <si>
    <t>г. Барнаул, ул. Ползунова, д. 19</t>
  </si>
  <si>
    <t>г. Барнаул, ул. Попова, д. 117</t>
  </si>
  <si>
    <t>г. Барнаул, ул. Попова, д. 137</t>
  </si>
  <si>
    <t>г. Барнаул, ул. Попова, д. 188</t>
  </si>
  <si>
    <t>г. Барнаул, ул. Пролетарская, д. 188</t>
  </si>
  <si>
    <t>г. Барнаул, ул. Рубцовская, д. 12</t>
  </si>
  <si>
    <t>г. Барнаул, ул. Солнцева, д. 13</t>
  </si>
  <si>
    <t>г. Барнаул, ул. Сухэ-Батора, д. 14</t>
  </si>
  <si>
    <t>г. Белокуриха, ул. Советская, д. 12</t>
  </si>
  <si>
    <t>г. Белокуриха, ул. Советская, д. 11</t>
  </si>
  <si>
    <t>г. Белокуриха, ул. Ак. Мясникова, д. 16</t>
  </si>
  <si>
    <t>г. Бийск, пер. Дружный, д. 13</t>
  </si>
  <si>
    <t>г. Бийск, пер. Коммунарский, д. 16</t>
  </si>
  <si>
    <t>г. Бийск, пер. Коммунарский, д. 16/1</t>
  </si>
  <si>
    <t>г. Бийск, ул. 1-й Военный городок, д. 100</t>
  </si>
  <si>
    <t>г. Бийск, ул. 1-й Военный городок, д. 101</t>
  </si>
  <si>
    <t>г. Бийск, ул. 1-й Военный городок, д. 102</t>
  </si>
  <si>
    <t>г. Бийск, ул. 1-й Военный городок, д. 122</t>
  </si>
  <si>
    <t>г. Бийск, ул. 1-й Военный городок, д. 132</t>
  </si>
  <si>
    <t>г. Бийск, ул. 1-й Военный городок, д. 142</t>
  </si>
  <si>
    <t>г. Бийск, ул. 3-я Мало-Угреневская, д. 16</t>
  </si>
  <si>
    <t>г. Бийск, ул. 4-я Мало-Угреневская, д. 14</t>
  </si>
  <si>
    <t>г. Бийск, ул. Александра Герцена, д. 163</t>
  </si>
  <si>
    <t>г. Бийск, ул. Александра Можайского, д. 13</t>
  </si>
  <si>
    <t>г. Бийск, ул. Вали Максимовой, д. 17</t>
  </si>
  <si>
    <t>г. Бийск, ул. Декабристов, д. 17</t>
  </si>
  <si>
    <t>г. Бийск, ул. Декабристов, д. 19</t>
  </si>
  <si>
    <t>г. Бийск, ул. Ильи Репина, д. 14</t>
  </si>
  <si>
    <t>г. Бийск, ул. Красноармейская, д. 180</t>
  </si>
  <si>
    <t>г. Бийск, ул. Ленинградская, д. 109</t>
  </si>
  <si>
    <t>г. Бийск, ул. Ленинградская, д. 113</t>
  </si>
  <si>
    <t>г. Бийск, ул. Ленинградская, д. 18</t>
  </si>
  <si>
    <t>г. Бийск, ул. Льнокомбинат, д. 10</t>
  </si>
  <si>
    <t>г. Бийск, ул. Льнокомбинат, д. 11/1</t>
  </si>
  <si>
    <t>г. Бийск, ул. Льнокомбинат, д. 15е</t>
  </si>
  <si>
    <t>г. Бийск, ул. Льнокомбинат, д. 16/1</t>
  </si>
  <si>
    <t>г. Бийск, ул. Машиностроителей, д. 11</t>
  </si>
  <si>
    <t>г. Бийск, ул. Машиностроителей, д. 13/1</t>
  </si>
  <si>
    <t>г. Бийск, ул. Олега Кошевого, д. 10</t>
  </si>
  <si>
    <t>г. Бийск, ул. Приморская, д. 1/1</t>
  </si>
  <si>
    <t>г. Бийск, ул. Советская, д. 197</t>
  </si>
  <si>
    <t>г. Бийск, ул. Советская, д. 199/3</t>
  </si>
  <si>
    <t>г. Бийск, ул. Советская, д. 199/4</t>
  </si>
  <si>
    <t>г. Бийск, ул. Советская, д. 199/5</t>
  </si>
  <si>
    <t>г. Бийск, ул. Стахановская, д. 1</t>
  </si>
  <si>
    <t>г. Заринск, ул. 25 Партсъезда, д. 18</t>
  </si>
  <si>
    <t>г. Заринск, ул. Металлургов, д. 16</t>
  </si>
  <si>
    <t>г. Заринск, ул. Союза Республик, д. 1/1</t>
  </si>
  <si>
    <t>г. Заринск, пер. 3-ий Железнодорожный, д. 10</t>
  </si>
  <si>
    <t>г. Заринск, ул. 25 Партсъезда, д. 18/1</t>
  </si>
  <si>
    <t>г. Заринск, ул. Металлургов, д. 1</t>
  </si>
  <si>
    <t>г. Заринск, ул. Металлургов, д. 14</t>
  </si>
  <si>
    <t>г. Заринск, ул. Союза Республик, д. 18/1</t>
  </si>
  <si>
    <t>г. Заринск, ул. 25 Партсъезда, д. 18/2</t>
  </si>
  <si>
    <t>г. Заринск, ул. Металлургов, д. 13</t>
  </si>
  <si>
    <t>г. Заринск, ул. Чкалова, д. 14</t>
  </si>
  <si>
    <t>г. Рубцовск, пер. Базарный, д. 131</t>
  </si>
  <si>
    <t>г. Рубцовск, пер. Гражданский, д. 14</t>
  </si>
  <si>
    <t>г. Рубцовск, пер. Гражданский, д. 16</t>
  </si>
  <si>
    <t>г. Рубцовск, пер. Мельничный, д. 117</t>
  </si>
  <si>
    <t>г. Рубцовск, ул. Алтайская, д. 108</t>
  </si>
  <si>
    <t>г. Рубцовск, ул. Алтайская, д. 112</t>
  </si>
  <si>
    <t>г. Рубцовск, ул. Алтайская, д. 167</t>
  </si>
  <si>
    <t>г. Рубцовск, ул. Алтайская, д. 183</t>
  </si>
  <si>
    <t>г. Рубцовск, ул. Алтайская, д. 187</t>
  </si>
  <si>
    <t>г. Рубцовск, ул. Алтайская, д. 189</t>
  </si>
  <si>
    <t>г. Рубцовск, ул. Алтайская, д. 191</t>
  </si>
  <si>
    <t>г. Рубцовск, ул. Бульвар Победы, д. 16</t>
  </si>
  <si>
    <t>г. Рубцовск, ул. Громова, д. 1</t>
  </si>
  <si>
    <t>г. Рубцовск, ул. Громова, д. 11</t>
  </si>
  <si>
    <t>г. Рубцовск, ул. Громова, д. 14А</t>
  </si>
  <si>
    <t>г. Рубцовск, ул. Громова, д. 16А</t>
  </si>
  <si>
    <t>г. Рубцовск, ул. Дзержинского, д. 14</t>
  </si>
  <si>
    <t>г. Рубцовск, ул. Дзержинского, д. 19</t>
  </si>
  <si>
    <t>г. Рубцовск, ул. Калинина, д. 15</t>
  </si>
  <si>
    <t>г. Рубцовск, ул. Комсомольская, д. 102</t>
  </si>
  <si>
    <t>г. Рубцовск, ул. Комсомольская, д. 115</t>
  </si>
  <si>
    <t>г. Рубцовск, ул. Комсомольская, д. 121</t>
  </si>
  <si>
    <t>г. Рубцовск, ул. Комсомольская, д. 126</t>
  </si>
  <si>
    <t>г. Рубцовск, ул. Комсомольская, д. 127</t>
  </si>
  <si>
    <t>г. Рубцовск, ул. Комсомольская, д. 128</t>
  </si>
  <si>
    <t>г. Рубцовск, ул. Комсомольская, д. 130</t>
  </si>
  <si>
    <t>г. Рубцовск, ул. Комсомольская, д. 137</t>
  </si>
  <si>
    <t>г. Рубцовск, ул. Комсомольская, д. 139</t>
  </si>
  <si>
    <t>г. Рубцовск, ул. Комсомольская, д. 143</t>
  </si>
  <si>
    <t>г. Рубцовск, ул. Комсомольская, д. 144</t>
  </si>
  <si>
    <t>г. Рубцовск, ул. Комсомольская, д. 180</t>
  </si>
  <si>
    <t>г. Рубцовск, ул. Комсомольская, д. 182</t>
  </si>
  <si>
    <t>г. Рубцовск, ул. Комсомольская, д. 184</t>
  </si>
  <si>
    <t>г. Рубцовск, ул. Комсомольская, д. 185</t>
  </si>
  <si>
    <t>г. Рубцовск, ул. Комсомольская, д. 188</t>
  </si>
  <si>
    <t>г. Рубцовск, ул. Комсомольская, д. 192</t>
  </si>
  <si>
    <t>г. Рубцовск, ул. Короленко, д. 140</t>
  </si>
  <si>
    <t>г. Рубцовск, ул. Краснознаменская, д. 114</t>
  </si>
  <si>
    <t>г. Рубцовск, ул. Куйбышева, д. 127А</t>
  </si>
  <si>
    <t>г. Рубцовск, ул. Локомотивная, д. 1</t>
  </si>
  <si>
    <t>г. Рубцовск, ул. Локомотивная, д. 18</t>
  </si>
  <si>
    <t>г. Рубцовск, ул. Мелиоративная, д. 11</t>
  </si>
  <si>
    <t>г. Рубцовск, ул. Мелиоративная, д. 13</t>
  </si>
  <si>
    <t>г. Рубцовск, ул. Мелиоративная, д. 15</t>
  </si>
  <si>
    <t>г. Рубцовск, ул. Московская, д. 10</t>
  </si>
  <si>
    <t>г. Рубцовск, ул. Октябрьская, д. 1</t>
  </si>
  <si>
    <t>г. Рубцовск, ул. Октябрьская, д. 104</t>
  </si>
  <si>
    <t>г. Рубцовск, ул. Октябрьская, д. 106А</t>
  </si>
  <si>
    <t>г. Рубцовск, ул. Октябрьская, д. 107</t>
  </si>
  <si>
    <t>г. Рубцовск, ул. Октябрьская, д. 109</t>
  </si>
  <si>
    <t>г. Рубцовск, ул. Октябрьская, д. 11</t>
  </si>
  <si>
    <t>г. Рубцовск, ул. Октябрьская, д. 112</t>
  </si>
  <si>
    <t>г. Рубцовск, ул. Октябрьская, д. 113</t>
  </si>
  <si>
    <t>г. Рубцовск, ул. Октябрьская, д. 115</t>
  </si>
  <si>
    <t>г. Рубцовск, ул. Октябрьская, д. 119</t>
  </si>
  <si>
    <t>г. Рубцовск, ул. Октябрьская, д. 121</t>
  </si>
  <si>
    <t>г. Рубцовск, ул. Октябрьская, д. 147</t>
  </si>
  <si>
    <t>г. Рубцовск, ул. Октябрьская, д. 149</t>
  </si>
  <si>
    <t>г. Рубцовск, ул. Октябрьская, д. 157</t>
  </si>
  <si>
    <t>г. Рубцовск, ул. Осипенко, д. 140</t>
  </si>
  <si>
    <t>г. Рубцовск, ул. Осипенко, д. 142</t>
  </si>
  <si>
    <t>г. Рубцовск, ул. Промывочный, д. 12</t>
  </si>
  <si>
    <t>г. Рубцовск, ул. Рихарда Зорге, д. 161</t>
  </si>
  <si>
    <t>г. Рубцовск, ул. Светлова, д. 19</t>
  </si>
  <si>
    <t>г. Рубцовск, ул. Северная, д. 12</t>
  </si>
  <si>
    <t>г. Рубцовск, ул. Северная, д. 14</t>
  </si>
  <si>
    <t>г. Рубцовск, ул. Сельмашская, д. 19</t>
  </si>
  <si>
    <t>г. Рубцовск, ул. Тихвинская, д. 10</t>
  </si>
  <si>
    <t>г. Рубцовск, ул. Тихвинская, д. 12</t>
  </si>
  <si>
    <t>г. Рубцовск, ул. Федоренко, д. 14</t>
  </si>
  <si>
    <t>г. Рубцовск, ул. Федоренко, д. 18</t>
  </si>
  <si>
    <t>г. Рубцовск, ул. Харьковская, д. 17</t>
  </si>
  <si>
    <t>г. Славгород, ул. Южная, д. 10</t>
  </si>
  <si>
    <t>г. Славгород, ул. К. Либкнехта, д. 132</t>
  </si>
  <si>
    <t>г. Славгород, ул. Володарского, д. 151</t>
  </si>
  <si>
    <t>г. Славгород, ул. Володарского, д. 163</t>
  </si>
  <si>
    <t>г. Славгород, ул. К. Либкнехта, д. 191а</t>
  </si>
  <si>
    <t>г. Славгород, ул. Л. Толстого, д. 1а п/о</t>
  </si>
  <si>
    <t>г. Славгород, ул. Луначарского, д. 121</t>
  </si>
  <si>
    <t>г. Славгород, ул. Луначарского, д. 170</t>
  </si>
  <si>
    <t>г. Славгород, ул. Луначарского, д. 176</t>
  </si>
  <si>
    <t>г. Славгород, ул. Луначарского, д. 184</t>
  </si>
  <si>
    <t>г. Славгород, ул. Луначарского, д. 190</t>
  </si>
  <si>
    <t>г. Славгород, ул. Южная, д. 12</t>
  </si>
  <si>
    <t>г. Славгород, с. Славгородское, ул. Советская, д. 12</t>
  </si>
  <si>
    <t>г. Славгород, ул. Володарского, д. 156</t>
  </si>
  <si>
    <t>г. Славгород, ул. Володарского, д. 158</t>
  </si>
  <si>
    <t>г. Славгород, ул. Володарского, д. 199</t>
  </si>
  <si>
    <t>г. Славгород, ул. Керамблоки, д. 1</t>
  </si>
  <si>
    <t>г. Славгород, ул. К. Либкнехта, д. 130</t>
  </si>
  <si>
    <t>г. Славгород, ул. Крупская, д. 12 п/о</t>
  </si>
  <si>
    <t>г. Славгород, ул. Крупская, д. 12а п/о</t>
  </si>
  <si>
    <t>г. Славгород, с. Славгородское, ул. Советская, д. 14</t>
  </si>
  <si>
    <t>ЗАТО Сибирский, ул. Победы, д. 10</t>
  </si>
  <si>
    <t>г. Барнаул, пер. Геблера, д. 28</t>
  </si>
  <si>
    <t>г. Барнаул, пер. Геблера, д. 29а</t>
  </si>
  <si>
    <t>г. Барнаул, с. Власиха, ул. Строительная, д. 22</t>
  </si>
  <si>
    <t>г. Барнаул, с. Власиха, ул. Строительная, д. 23</t>
  </si>
  <si>
    <t>г. Барнаул, с. Власиха, ул. Строительная, д. 24</t>
  </si>
  <si>
    <t>г. Барнаул, с. Власиха, ул. Строительная, д. 26</t>
  </si>
  <si>
    <t>г. Барнаул, с. Власиха, ул. Строительная, д. 29</t>
  </si>
  <si>
    <t>г. Барнаул, ул. Антона Петрова, д. 204</t>
  </si>
  <si>
    <t>г. Барнаул, ул. Георгиева, д. 26</t>
  </si>
  <si>
    <t>г. Барнаул, ул. Георгия Исакова, д. 201</t>
  </si>
  <si>
    <t>г. Барнаул, ул. Георгия Исакова, д. 218</t>
  </si>
  <si>
    <t>г. Барнаул, ул. Георгия Исакова, д. 238</t>
  </si>
  <si>
    <t>г. Барнаул, ул. Георгия Исакова, д. 254</t>
  </si>
  <si>
    <t>г. Барнаул, ул. Молодежная, д. 2а</t>
  </si>
  <si>
    <t>г. Барнаул, ул. Попова, д. 26</t>
  </si>
  <si>
    <t>г. Барнаул, ул. Суворова, д. 2</t>
  </si>
  <si>
    <t>г. Барнаул, ул. Чернышевского, д. 28</t>
  </si>
  <si>
    <t>г. Барнаул, ул. Юрина, д. 237</t>
  </si>
  <si>
    <t>г. Барнаул, пер. Геблера, д. 27а</t>
  </si>
  <si>
    <t>г. Барнаул, ул. 40 лет Октября, д. 23</t>
  </si>
  <si>
    <t>г. Барнаул, ул. 50 лет СССР, д. 20</t>
  </si>
  <si>
    <t>г. Барнаул, ул. Антона Петрова, д. 213</t>
  </si>
  <si>
    <t>г. Барнаул, ул. Антона Петрова, д. 238</t>
  </si>
  <si>
    <t>г. Барнаул, ул. Благовещенская, д. 2</t>
  </si>
  <si>
    <t>г. Барнаул, ул. Георгия Исакова, д. 221</t>
  </si>
  <si>
    <t>г. Барнаул, ул. Георгия Исакова, д. 236</t>
  </si>
  <si>
    <t>г. Барнаул, ул. Новороссийская, д. 27</t>
  </si>
  <si>
    <t>г. Барнаул, ул. Новоугольная, д. 24</t>
  </si>
  <si>
    <t>г. Барнаул, ул. Папанинцев, д. 201</t>
  </si>
  <si>
    <t>г. Барнаул, ул. Попова, д. 22</t>
  </si>
  <si>
    <t>г. Барнаул, ул. Профинтерна, д. 20</t>
  </si>
  <si>
    <t>г. Барнаул, ул. Анатолия, д. 220</t>
  </si>
  <si>
    <t>г. Барнаул, ул. Антона Петрова, д. 208</t>
  </si>
  <si>
    <t>г. Барнаул, ул. Георгия Исакова, д. 252</t>
  </si>
  <si>
    <t>г. Барнаул, ул. Гоголя, д. 215а</t>
  </si>
  <si>
    <t>г. Барнаул, ул. Деповская, д. 26</t>
  </si>
  <si>
    <t>г. Барнаул, ул. Островского, д. 27</t>
  </si>
  <si>
    <t>г. Барнаул, ул. Панфиловцев, д. 24</t>
  </si>
  <si>
    <t>г. Барнаул, ул. Папанинцев, д. 203</t>
  </si>
  <si>
    <t>г. Барнаул, ул. Папанинцев, д. 205</t>
  </si>
  <si>
    <t>г. Барнаул, ул. Чернышевского, д. 281</t>
  </si>
  <si>
    <t>г. Барнаул, ул. Чкалова, д. 235</t>
  </si>
  <si>
    <t>г. Барнаул, ул. Юрина, д. 208</t>
  </si>
  <si>
    <t>г. Барнаул, ул. Юрина, д. 226</t>
  </si>
  <si>
    <t>г. Барнаул, ул. Юрина, д. 269</t>
  </si>
  <si>
    <t>г. Барнаул, ул. Юрина, д. 273</t>
  </si>
  <si>
    <t>г. Бийск, пер. Коммунальный, д. 2</t>
  </si>
  <si>
    <t>г. Бийск, пер. Прямой, д. 23</t>
  </si>
  <si>
    <t>г. Бийск, пер. Прямой, д. 25</t>
  </si>
  <si>
    <t>г. Бийск, ул. Владимира Короленко, д. 24</t>
  </si>
  <si>
    <t>г. Бийск, ул. Владимира Ленина, д. 230</t>
  </si>
  <si>
    <t>г. Бийск, ул. Ильи Мухачева, д. 228/2</t>
  </si>
  <si>
    <t>г. Бийск, ул. Ильи Мухачева, д. 228/3</t>
  </si>
  <si>
    <t>г. Бийск, ул. Ильи Мухачева, д. 230/1</t>
  </si>
  <si>
    <t>г. Бийск, ул. Ильи Мухачева, д. 232</t>
  </si>
  <si>
    <t>г. Бийск, ул. Ленинградская, д. 26/1</t>
  </si>
  <si>
    <t>г. Бийск, ул. Машиностроителей, д. 25</t>
  </si>
  <si>
    <t>г. Бийск, ул. Машиностроителей, д. 27</t>
  </si>
  <si>
    <t>г. Бийск, ул. Николая Гоголя, д. 212</t>
  </si>
  <si>
    <t>г. Бийск, ул. Николая Гоголя, д. 214</t>
  </si>
  <si>
    <t>г. Бийск, ул. Приречная, д. 2/1</t>
  </si>
  <si>
    <t>г. Бийск, ул. Приречная, д. 2/3</t>
  </si>
  <si>
    <t>г. Бийск, ул. Советская, д. 201</t>
  </si>
  <si>
    <t>г. Бийск, ул. Советская, д. 205</t>
  </si>
  <si>
    <t>г. Бийск, ул. Советская, д. 208</t>
  </si>
  <si>
    <t>г. Бийск, ул. Советская, д. 211/2</t>
  </si>
  <si>
    <t>г. Бийск, ул. Советская, д. 213/2</t>
  </si>
  <si>
    <t>г. Бийск, ул. Советская, д. 213/3</t>
  </si>
  <si>
    <t>г. Бийск, ул. Советская, д. 213/4</t>
  </si>
  <si>
    <t>г. Бийск, ул. Советская, д. 214</t>
  </si>
  <si>
    <t>г. Бийск, ул. Советская, д. 215</t>
  </si>
  <si>
    <t>г. Бийск, ул. Советская, д. 216</t>
  </si>
  <si>
    <t>г. Бийск, ул. Советская, д. 217</t>
  </si>
  <si>
    <t>г. Бийск, ул. Социалистическая, д. 2г</t>
  </si>
  <si>
    <t>г. Бийск, ул. Социалистическая, д. 29/1</t>
  </si>
  <si>
    <t>г. Бийск, ул. Южная, д. 2</t>
  </si>
  <si>
    <t>г. Заринск, ул. Союза Республик, д. 22</t>
  </si>
  <si>
    <t>г. Заринск, ул. Союза Республик, д. 28</t>
  </si>
  <si>
    <t>г. Заринск, ул. Крупской, д. 23</t>
  </si>
  <si>
    <t>г. Заринск, ул. Советская, д. 28</t>
  </si>
  <si>
    <t>г. Заринск, ул. Кооперативная, д. 27</t>
  </si>
  <si>
    <t>г. Заринск, ул. Металлургов, д. 20</t>
  </si>
  <si>
    <t>г. Заринск, ул. Союза Республик, д. 22/2</t>
  </si>
  <si>
    <t>г. Заринск, ул. Союза Республик, д. 22/3</t>
  </si>
  <si>
    <t>г. Рубцовск, пер. Гражданский, д. 26</t>
  </si>
  <si>
    <t>г. Рубцовск, ул. Арычная, д. 29</t>
  </si>
  <si>
    <t>г. Рубцовск, ул. Громова, д. 2</t>
  </si>
  <si>
    <t>г. Рубцовск, ул. Громова, д. 20</t>
  </si>
  <si>
    <t>г. Рубцовск, ул. Дзержинского, д. 25</t>
  </si>
  <si>
    <t>г. Рубцовск, ул. Дзержинского, д. 27</t>
  </si>
  <si>
    <t>г. Рубцовск, ул. Калинина, д. 24</t>
  </si>
  <si>
    <t>г. Рубцовск, ул. Калинина, д. 28</t>
  </si>
  <si>
    <t>г. Рубцовск, ул. Карла Маркса, д. 235</t>
  </si>
  <si>
    <t>г. Рубцовск, ул. Комсомольская, д. 206</t>
  </si>
  <si>
    <t>г. Рубцовск, ул. Комсомольская, д. 208</t>
  </si>
  <si>
    <t>г. Рубцовск, ул. Комсомольская, д. 210</t>
  </si>
  <si>
    <t>г. Рубцовск, ул. Комсомольская, д. 212</t>
  </si>
  <si>
    <t>г. Рубцовск, ул. Комсомольская, д. 230</t>
  </si>
  <si>
    <t>г. Рубцовск, ул. Комсомольская, д. 240</t>
  </si>
  <si>
    <t>г. Рубцовск, ул. Комсомольская, д. 244</t>
  </si>
  <si>
    <t>г. Рубцовск, ул. Локомотивная, д. 2</t>
  </si>
  <si>
    <t>г. Рубцовск, ул. Локомотивная, д. 20</t>
  </si>
  <si>
    <t>г. Рубцовск, ул. Локомотивная, д. 25</t>
  </si>
  <si>
    <t>г. Рубцовск, ул. Локомотивная, д. 27</t>
  </si>
  <si>
    <t>г. Рубцовск, ул. Мира, д. 2</t>
  </si>
  <si>
    <t>г. Рубцовск, ул. Октябрьская, д. 29</t>
  </si>
  <si>
    <t>г. Рубцовск, ул. Путевая, д. 29</t>
  </si>
  <si>
    <t>г. Рубцовск, ул. Путевая, д. 29А</t>
  </si>
  <si>
    <t>г. Рубцовск, ул. Пушкина, д. 2</t>
  </si>
  <si>
    <t>г. Рубцовск, ул. Районная, д. 23</t>
  </si>
  <si>
    <t>г. Рубцовск, ул. Светлова, д. 21</t>
  </si>
  <si>
    <t>г. Рубцовск, ул. Светлова, д. 25</t>
  </si>
  <si>
    <t>г. Рубцовск, ул. Светлова, д. 27</t>
  </si>
  <si>
    <t>г. Рубцовск, ул. Северная, д. 21</t>
  </si>
  <si>
    <t>г. Рубцовск, ул. Северная, д. 28</t>
  </si>
  <si>
    <t>г. Рубцовск, ул. Северная, д. 29</t>
  </si>
  <si>
    <t>г. Рубцовск, ул. Сельмашская, д. 26А</t>
  </si>
  <si>
    <t>г. Рубцовск, ул. Сельмашская, д. 28</t>
  </si>
  <si>
    <t>г. Рубцовск, ул. Спортивная, д. 22</t>
  </si>
  <si>
    <t>г. Рубцовск, ул. Спортивная, д. 24</t>
  </si>
  <si>
    <t>г. Рубцовск, ул. Тракторная, д. 22</t>
  </si>
  <si>
    <t>г. Рубцовск, ул. Тракторная, д. 26</t>
  </si>
  <si>
    <t>г. Рубцовск, ул. Федоренко, д. 22</t>
  </si>
  <si>
    <t>г. Рубцовск, ул. Федоренко, д. 24</t>
  </si>
  <si>
    <t>г. Рубцовск, ул. Юбилейная, д. 28</t>
  </si>
  <si>
    <t>г. Славгород, ул. Герцена, д. 246</t>
  </si>
  <si>
    <t>г. Славгород, ул. Герцена, д. 250</t>
  </si>
  <si>
    <t>г. Славгород, ул. Л. Толстого, д. 2а п/о</t>
  </si>
  <si>
    <t>г. Славгород, ул. Л. Толстого, д. 2 п/о</t>
  </si>
  <si>
    <t>г. Славгород, с. Покровка, ул. Титова, д. 25</t>
  </si>
  <si>
    <t>г. Славгород, с. Покровка, ул. Титова, д. 27</t>
  </si>
  <si>
    <t>г. Славгород, ул. Володарского, д. 25</t>
  </si>
  <si>
    <t>ЗАТО Сибирский, ул. Победы, д. 2</t>
  </si>
  <si>
    <t>ЗАТО Сибирский, ул. Кедровая, д. 2</t>
  </si>
  <si>
    <t>Угловский район, с. Угловское, пер. Пушкина, д. 25</t>
  </si>
  <si>
    <t>г. Барнаул, с. Власиха, ул. Строительная, д. 32</t>
  </si>
  <si>
    <t>г. Барнаул, ул. 40 лет Октября, д. 36</t>
  </si>
  <si>
    <t>г. Барнаул, ул. Короленко, д. 3</t>
  </si>
  <si>
    <t>г. Барнаул, ул. Матросова, д. 3</t>
  </si>
  <si>
    <t>г. Барнаул, ул. Молодежная, д. 30</t>
  </si>
  <si>
    <t>г. Барнаул, ул. Молодежная, д. 32</t>
  </si>
  <si>
    <t>г. Барнаул, ул. Панфиловцев, д. 35</t>
  </si>
  <si>
    <t>г. Барнаул, ул. Северо-Западная, д. 39</t>
  </si>
  <si>
    <t>г. Барнаул, ул. Суворова, д. 3</t>
  </si>
  <si>
    <t>г. Барнаул, ул. Сухэ-Батора, д. 31</t>
  </si>
  <si>
    <t>г. Барнаул, ул. Гулькина, д. 37а</t>
  </si>
  <si>
    <t>г. Барнаул, ул. Кирова, д. 38а</t>
  </si>
  <si>
    <t>г. Барнаул, ул. Молодежная, д. 37</t>
  </si>
  <si>
    <t>г. Барнаул, ул. Новосибирская, д. 38, корп. 1</t>
  </si>
  <si>
    <t>г. Барнаул, ул. Новосибирская, д. 38, корп. 2</t>
  </si>
  <si>
    <t>г. Барнаул, ул. Попова, д. 32</t>
  </si>
  <si>
    <t>г. Барнаул, ул. Рылеева, д. 3</t>
  </si>
  <si>
    <t>г. Барнаул, ул. Беляева, д. 34</t>
  </si>
  <si>
    <t>г. Барнаул, ул. Деповская, д. 31</t>
  </si>
  <si>
    <t>г. Барнаул, ул. Панфиловцев, д. 3</t>
  </si>
  <si>
    <t>г. Барнаул, ул. Полярная, д. 32</t>
  </si>
  <si>
    <t>г. Барнаул, ул. Профинтерна, д. 35</t>
  </si>
  <si>
    <t>г. Барнаул, ул. Союза Республик, д. 30</t>
  </si>
  <si>
    <t>г. Барнаул, ул. Сухэ-Батора, д. 35, корп. 2</t>
  </si>
  <si>
    <t>г. Барнаул, ул. Энтузиастов, д. 33</t>
  </si>
  <si>
    <t>г. Бийск, пер. Кожевенный, д. 38</t>
  </si>
  <si>
    <t>г. Бийск, пл. 9 Января, д. 3</t>
  </si>
  <si>
    <t>г. Бийск, ул. Виктора Петрова, д. 35</t>
  </si>
  <si>
    <t>г. Бийск, ул. Георгия Прибыткова, д. 3/1</t>
  </si>
  <si>
    <t>г. Бийск, ул. Красноармейская, д. 37</t>
  </si>
  <si>
    <t>г. Бийск, ул. Красноармейская, д. 39</t>
  </si>
  <si>
    <t>г. Бийск, ул. Красносельская, д. 3</t>
  </si>
  <si>
    <t>г. Бийск, ул. Ленинградская, д. 33</t>
  </si>
  <si>
    <t>г. Бийск, ул. Ленинградская, д. 33/1</t>
  </si>
  <si>
    <t>г. Бийск, ул. Ленинградская, д. 37/1</t>
  </si>
  <si>
    <t>г. Бийск, ул. Лесопильная, д. 30</t>
  </si>
  <si>
    <t>г. Бийск, ул. Озерная, д. 3</t>
  </si>
  <si>
    <t>г. Бийск, ул. Стахановская, д. 3</t>
  </si>
  <si>
    <t>г. Бийск, ул. Челюскинцев, д. 3</t>
  </si>
  <si>
    <t>г. Заринск, ул. 25 Партсъезда, д. 30</t>
  </si>
  <si>
    <t>г. Заринск, ул. 25 Партсъезда, д. 32</t>
  </si>
  <si>
    <t>г. Заринск, ул. Воинов Интернационалистов, д. 3</t>
  </si>
  <si>
    <t>г. Заринск, ул. Металлургов, д. 3</t>
  </si>
  <si>
    <t>г. Заринск, ул. 25 Партсъезда, д. 34</t>
  </si>
  <si>
    <t>г. Заринск, ул. Федосеевская, д. 31</t>
  </si>
  <si>
    <t>г. Заринск, ул. Центральная, д. 35</t>
  </si>
  <si>
    <t>г. Рубцовск, пер. Алейский, д. 35</t>
  </si>
  <si>
    <t>г. Рубцовск, пер. Алейский, д. 39</t>
  </si>
  <si>
    <t>г. Рубцовск, пер. Базарный, д. 3</t>
  </si>
  <si>
    <t>г. Рубцовск, пер. Гоголевский, д. 37Б</t>
  </si>
  <si>
    <t>г. Рубцовск, пер. Гражданский, д. 30</t>
  </si>
  <si>
    <t>г. Рубцовск, пер. Гражданский, д. 38</t>
  </si>
  <si>
    <t>г. Рубцовск, пер. Школьный, д. 3</t>
  </si>
  <si>
    <t>г. Рубцовск, ул. Арычная, д. 33</t>
  </si>
  <si>
    <t>г. Рубцовск, ул. Громова, д. 30</t>
  </si>
  <si>
    <t>г. Рубцовск, ул. Громова, д. 34</t>
  </si>
  <si>
    <t>г. Рубцовск, ул. Калинина, д. 3</t>
  </si>
  <si>
    <t>г. Рубцовск, ул. Калинина, д. 36</t>
  </si>
  <si>
    <t>г. Рубцовск, ул. Локомотивная, д. 33</t>
  </si>
  <si>
    <t>г. Рубцовск, ул. Локомотивная, д. 35</t>
  </si>
  <si>
    <t>г. Рубцовск, ул. Московская, д. 3А</t>
  </si>
  <si>
    <t>г. Рубцовск, ул. Октябрьская, д. 3А</t>
  </si>
  <si>
    <t>г. Рубцовск, ул. Путевая, д. 31</t>
  </si>
  <si>
    <t>г. Рубцовск, ул. Путевая, д. 33</t>
  </si>
  <si>
    <t>г. Рубцовск, ул. Путевая, д. 35</t>
  </si>
  <si>
    <t>г. Рубцовск, ул. Районная, д. 31Б</t>
  </si>
  <si>
    <t>г. Рубцовск, ул. Северная, д. 30</t>
  </si>
  <si>
    <t>г. Рубцовск, ул. Сельмашская, д. 33</t>
  </si>
  <si>
    <t>г. Рубцовск, ул. Сельмашская, д. 33А</t>
  </si>
  <si>
    <t>г. Рубцовск, ул. Сельмашская, д. 39</t>
  </si>
  <si>
    <t>г. Рубцовск, ул. Тракторная, д. 32</t>
  </si>
  <si>
    <t>г. Славгород, с. Славгородское, ул. Ленина, д. 303</t>
  </si>
  <si>
    <t>г. Алейск, ул. Железнодорожная, д. 41</t>
  </si>
  <si>
    <t>г. Барнаул, пер. Малый Прудской, д. 46</t>
  </si>
  <si>
    <t>г. Барнаул, ул. 80 Гвардейской Дивизии, д. 4а, корп. 2</t>
  </si>
  <si>
    <t>г. Барнаул, ул. Георгиева, д. 49а</t>
  </si>
  <si>
    <t>г. Барнаул, ул. Интернациональная, д. 48</t>
  </si>
  <si>
    <t>г. Барнаул, ул. Кирова, д. 45а</t>
  </si>
  <si>
    <t>г. Барнаул, ул. Молодежная, д. 40</t>
  </si>
  <si>
    <t>г. Барнаул, ул. Молодежная, д. 42</t>
  </si>
  <si>
    <t>г. Барнаул, ул. Молодежная, д. 46</t>
  </si>
  <si>
    <t>г. Барнаул, ул. Островского, д. 48</t>
  </si>
  <si>
    <t>г. Барнаул, ул. Кирова, д. 49</t>
  </si>
  <si>
    <t>г. Барнаул, ул. Молодежная, д. 44</t>
  </si>
  <si>
    <t>г. Барнаул, ул. Октябрят, д. 44</t>
  </si>
  <si>
    <t>г. Барнаул, ул. Островского, д. 40</t>
  </si>
  <si>
    <t>г. Барнаул, ул. Пролетарская, д. 48</t>
  </si>
  <si>
    <t>г. Барнаул, ул. Кирова, д. 43а</t>
  </si>
  <si>
    <t>г. Барнаул, ул. Мира, д. 4</t>
  </si>
  <si>
    <t>г. Белокуриха, ул. 8 Марта, д. 4</t>
  </si>
  <si>
    <t>г. Бийск, пер. Николая Гастелло, д. 4</t>
  </si>
  <si>
    <t>г. Бийск, пер. Тихий, д. 4</t>
  </si>
  <si>
    <t>г. Бийск, пл. 9 Января, д. 4</t>
  </si>
  <si>
    <t>г. Бийск, пл. 9 Января, д. 4/1</t>
  </si>
  <si>
    <t>г. Бийск, ул. 8 Марта, д. 4</t>
  </si>
  <si>
    <t>г. Бийск, ул. Аркадия Гайдара, д. 43б</t>
  </si>
  <si>
    <t>г. Бийск, ул. Аркадия Гайдара, д. 45</t>
  </si>
  <si>
    <t>г. Бийск, ул. Владимира Короленко, д. 41/2</t>
  </si>
  <si>
    <t>г. Бийск, ул. Владимира Короленко, д. 43</t>
  </si>
  <si>
    <t>г. Бийск, ул. Горно-Алтайская, д. 42</t>
  </si>
  <si>
    <t>г. Бийск, ул. Горно-Алтайская, д. 42/1</t>
  </si>
  <si>
    <t>г. Бийск, ул. имени Героя Советского Союза Васильева, д. 42</t>
  </si>
  <si>
    <t>г. Бийск, ул. имени Героя Советского Союза Васильева, д. 45</t>
  </si>
  <si>
    <t>г. Бийск, ул. имени Героя Советского Союза Васильева, д. 45/1</t>
  </si>
  <si>
    <t>г. Бийск, ул. Ленинградская, д. 45</t>
  </si>
  <si>
    <t>г. Бийск, ул. Южная, д. 4</t>
  </si>
  <si>
    <t>г. Заринск, ул. 25 Партсъезда, д. 42/1</t>
  </si>
  <si>
    <t>г. Заринск, ул. 40 лет Победы, д. 4/1</t>
  </si>
  <si>
    <t>г. Заринск, ул. Сыркина, д. 4</t>
  </si>
  <si>
    <t>г. Заринск, ул. 25 Партсъезда, д. 42</t>
  </si>
  <si>
    <t>г. Заринск, ул. 25 Партсъезда, д. 44</t>
  </si>
  <si>
    <t>г. Заринск, ул. Сыркина, д. 47</t>
  </si>
  <si>
    <t>г. Рубцовск, пер. Гражданский, д. 46</t>
  </si>
  <si>
    <t>г. Рубцовск, пер. Гражданский, д. 47</t>
  </si>
  <si>
    <t>г. Рубцовск, ул. Азовская, д. 4</t>
  </si>
  <si>
    <t>г. Рубцовск, ул. Брусилова, д. 45</t>
  </si>
  <si>
    <t>г. Рубцовск, ул. Брусилова, д. 47</t>
  </si>
  <si>
    <t>г. Рубцовск, ул. Калинина, д. 4</t>
  </si>
  <si>
    <t>г. Рубцовск, ул. Локомотивная, д. 4</t>
  </si>
  <si>
    <t>г. Рубцовск, ул. Ломоносова, д. 48</t>
  </si>
  <si>
    <t>г. Рубцовск, ул. Пролетарская, д. 401</t>
  </si>
  <si>
    <t>г. Рубцовск, ул. Пролетарская, д. 416</t>
  </si>
  <si>
    <t>г. Рубцовск, ул. Рихарда Зорге, д. 41</t>
  </si>
  <si>
    <t>г. Рубцовск, ул. Тракторная, д. 40А</t>
  </si>
  <si>
    <t>г. Рубцовск, ул. Тракторная, д. 44</t>
  </si>
  <si>
    <t>г. Рубцовск, ул. Тракторная, д. 48А</t>
  </si>
  <si>
    <t>г. Славгород, ул. Керамблоки, д. 4</t>
  </si>
  <si>
    <t>ЗАТО Сибирский, ул. Строителей, д. 4</t>
  </si>
  <si>
    <t>ЗАТО Сибирский, ул. Кедровая, д. 4</t>
  </si>
  <si>
    <t>г. Барнаул, ул. Никитина, д. 59а</t>
  </si>
  <si>
    <t>г. Барнаул, ул. Попова, д. 57</t>
  </si>
  <si>
    <t>г. Барнаул, ул. Пролетарская, д. 55</t>
  </si>
  <si>
    <t>г. Барнаул, ул. Профинтерна, д. 50</t>
  </si>
  <si>
    <t>г. Барнаул, ул. Строительная 2-я, д. 54</t>
  </si>
  <si>
    <t>г. Барнаул, ул. Строительная 2-я, д. 56</t>
  </si>
  <si>
    <t>г. Барнаул, ул. Энтузиастов, д. 5</t>
  </si>
  <si>
    <t>г. Барнаул, р.п. Южный, ул. Зоотехническая, д. 59</t>
  </si>
  <si>
    <t>г. Барнаул, ул. Никитина, д. 59</t>
  </si>
  <si>
    <t>г. Барнаул, ул. Профинтерна, д. 51</t>
  </si>
  <si>
    <t>г. Барнаул, ул. Шукшина, д. 5</t>
  </si>
  <si>
    <t>г. Барнаул, ул. Энтузиастов, д. 5а</t>
  </si>
  <si>
    <t>г. Бийск, пер. Дружный, д. 5</t>
  </si>
  <si>
    <t>г. Бийск, ул. 1-й Военный городок, д. 59</t>
  </si>
  <si>
    <t>г. Бийск, ул. Вали Максимовой, д. 5</t>
  </si>
  <si>
    <t>г. Бийск, ул. Вали Максимовой, д. 56</t>
  </si>
  <si>
    <t>г. Бийск, ул. Воинов-Интернационалистов, д. 59</t>
  </si>
  <si>
    <t>г. Бийск, ул. имени Героя Советского Союза Васильева, д. 5</t>
  </si>
  <si>
    <t>г. Бийск, ул. Ленинградская, д. 55</t>
  </si>
  <si>
    <t>г. Бийск, ул. Максима и Николая Казанцевых, д. 58</t>
  </si>
  <si>
    <t>г. Бийск, ул. Социалистическая, д. 58</t>
  </si>
  <si>
    <t>г. Бийск, ул. Стахановская, д. 5</t>
  </si>
  <si>
    <t>г. Заринск, ул. Союза Республик, д. 5/1</t>
  </si>
  <si>
    <t>г. Рубцовск, пер. Гражданский, д. 50</t>
  </si>
  <si>
    <t>г. Рубцовск, Угловский тракт, д. 55</t>
  </si>
  <si>
    <t>г. Рубцовск, ул. Гвардейская, д. 51</t>
  </si>
  <si>
    <t>г. Рубцовск, ул. Комсомольская, д. 53</t>
  </si>
  <si>
    <t>г. Рубцовск, ул. Ломоносова, д. 52</t>
  </si>
  <si>
    <t>г. Рубцовск, ул. Ломоносова, д. 54</t>
  </si>
  <si>
    <t>г. Рубцовск, ул. Ломоносова, д. 58</t>
  </si>
  <si>
    <t>г. Рубцовск, ул. Одесская, д. 5А</t>
  </si>
  <si>
    <t>г. Рубцовск, ул. Октябрьская, д. 5</t>
  </si>
  <si>
    <t>г. Рубцовск, ул. Павлова, д. 50А</t>
  </si>
  <si>
    <t>г. Рубцовск, ул. Павлова, д. 50Б</t>
  </si>
  <si>
    <t>г. Рубцовск, ул. Платова, д. 5</t>
  </si>
  <si>
    <t>г. Рубцовск, ул. Тракторная, д. 52</t>
  </si>
  <si>
    <t>г. Рубцовск, ул. Тракторная, д. 56А</t>
  </si>
  <si>
    <t>ЗАТО Сибирский, ул. Кедровая, д. 5</t>
  </si>
  <si>
    <t>г. Барнаул, ул. Западная 1-я, д. 6</t>
  </si>
  <si>
    <t>г. Барнаул, ул. Малахова, д. 61</t>
  </si>
  <si>
    <t>г. Барнаул, ул. Чкалова, д. 60</t>
  </si>
  <si>
    <t>г. Барнаул, ул. Эмилии Алексеевой, д. 66</t>
  </si>
  <si>
    <t>г. Барнаул, ул. Брестская, д. 6</t>
  </si>
  <si>
    <t>г. Барнаул, ул. Максима Горького, д. 64</t>
  </si>
  <si>
    <t>г. Барнаул, ул. Максима Горького, д. 66</t>
  </si>
  <si>
    <t>г. Барнаул, ул. Промышленная, д. 63</t>
  </si>
  <si>
    <t>г. Барнаул, ул. Суворова, д. 6</t>
  </si>
  <si>
    <t>г. Барнаул, тракт Павловский, д. 60в</t>
  </si>
  <si>
    <t>г. Барнаул, тракт Павловский, д. 66</t>
  </si>
  <si>
    <t>г. Барнаул, ул. Балтийская, д. 67</t>
  </si>
  <si>
    <t>г. Барнаул, ул. Димитрова, д. 67</t>
  </si>
  <si>
    <t>г. Барнаул, ул. Молодежная, д. 66</t>
  </si>
  <si>
    <t>г. Барнаул, ул. Эмилии Алексеевой, д. 62</t>
  </si>
  <si>
    <t>г. Барнаул, ул. Эмилии Алексеевой, д. 68</t>
  </si>
  <si>
    <t>г. Белокуриха, ул. Советская, д. 6</t>
  </si>
  <si>
    <t>г. Бийск, пер. Николая Гастелло, д. 6</t>
  </si>
  <si>
    <t>г. Бийск, ул. 1-й Военный городок, д. 60</t>
  </si>
  <si>
    <t>г. Бийск, ул. 1-й Военный городок, д. 61</t>
  </si>
  <si>
    <t>г. Бийск, ул. Воинов-Интернационалистов, д. 61</t>
  </si>
  <si>
    <t>г. Бийск, ул. Иртышская, д. 63</t>
  </si>
  <si>
    <t>г. Бийск, ул. Иртышская, д. 67</t>
  </si>
  <si>
    <t>г. Бийск, ул. Льнокомбинат, д. 68</t>
  </si>
  <si>
    <t>г. Бийск, ул. Льнокомбинат, д. 68/1</t>
  </si>
  <si>
    <t>г. Бийск, ул. Максима Горького, д. 69</t>
  </si>
  <si>
    <t>г. Бийск, ул. Социалистическая, д. 60</t>
  </si>
  <si>
    <t>г. Бийск, ул. Социалистическая, д. 60/1</t>
  </si>
  <si>
    <t>г. Заринск, ул. Сыркина, д. 6</t>
  </si>
  <si>
    <t>г. Рубцовск, ул. Азовская, д. 6</t>
  </si>
  <si>
    <t>г. Рубцовск, ул. Комсомольская, д. 62</t>
  </si>
  <si>
    <t>г. Рубцовск, ул. Комсомольская, д. 64</t>
  </si>
  <si>
    <t>г. Рубцовск, ул. Красная, д. 66</t>
  </si>
  <si>
    <t>г. Рубцовск, ул. Ломоносова, д. 62</t>
  </si>
  <si>
    <t>г. Рубцовск, ул. Ломоносова, д. 68</t>
  </si>
  <si>
    <t>г. Рубцовск, ул. Светлова, д. 64</t>
  </si>
  <si>
    <t>г. Рубцовск, ул. Тракторная, д. 66</t>
  </si>
  <si>
    <t>г. Рубцовск, ул. Тракторная, д. 68</t>
  </si>
  <si>
    <t>г. Славгород, ул. 2-ая Вокзальная, д. 61</t>
  </si>
  <si>
    <t>г. Славгород, ул. 2-ая Вокзальная, д. 63</t>
  </si>
  <si>
    <t>ЗАТО Сибирский, ул. Победы, д. 6</t>
  </si>
  <si>
    <t>г. Барнаул, ул. Островского, д. 7</t>
  </si>
  <si>
    <t>г. Барнаул, ул. Пролетарская, д. 74</t>
  </si>
  <si>
    <t>г. Барнаул, ул. Фомина, д. 70</t>
  </si>
  <si>
    <t>г. Барнаул, п. Лесной, д. 7</t>
  </si>
  <si>
    <t>г. Барнаул, ул. Рылеева, д. 7</t>
  </si>
  <si>
    <t>г. Барнаул, ул. Свердлова, д. 71</t>
  </si>
  <si>
    <t>г. Барнаул, ул. Чернышевского, д. 76</t>
  </si>
  <si>
    <t>г. Бийск, пер. Николая Липового, д. 76</t>
  </si>
  <si>
    <t>г. Бийск, ул. 8 Марта, д. 7</t>
  </si>
  <si>
    <t>г. Бийск, ул. 8 Марта, д. 7/1</t>
  </si>
  <si>
    <t>г. Бийск, ул. имени Героя Советского Союза Васильева, д. 71</t>
  </si>
  <si>
    <t>г. Бийск, ул. имени Героя Советского Союза Васильева, д. 73</t>
  </si>
  <si>
    <t>г. Бийск, ул. Красноармейская, д. 77/1</t>
  </si>
  <si>
    <t>г. Бийск, ул. Машиностроителей, д. 7</t>
  </si>
  <si>
    <t>г. Бийск, ул. Петра Чайковского, д. 71</t>
  </si>
  <si>
    <t>г. Бийск, ул. Славгородская, д. 72</t>
  </si>
  <si>
    <t>г. Бийск, ул. Степана Разина, д. 74</t>
  </si>
  <si>
    <t>г. Рубцовск, ул. Комсомольская, д. 71</t>
  </si>
  <si>
    <t>г. Рубцовск, ул. Комсомольская, д. 72</t>
  </si>
  <si>
    <t>г. Рубцовск, ул. Кондратюка, д. 7</t>
  </si>
  <si>
    <t>г. Рубцовск, ул. Ломоносова, д. 72</t>
  </si>
  <si>
    <t>г. Рубцовск, ул. Ломоносова, д. 74</t>
  </si>
  <si>
    <t>г. Рубцовск, ул. Ломоносова, д. 76</t>
  </si>
  <si>
    <t>г. Рубцовск, ул. Ломоносова, д. 78</t>
  </si>
  <si>
    <t>г. Рубцовск, ул. Светлова, д. 76</t>
  </si>
  <si>
    <t>г. Рубцовск, ул. Тракторная, д. 70</t>
  </si>
  <si>
    <t>г. Славгород, ул. Кирпичная, д. 73</t>
  </si>
  <si>
    <t>ЗАТО Сибирский, ул. Кедровая, д. 7</t>
  </si>
  <si>
    <t>г. Барнаул, ул. Западная 1-я, д. 8а</t>
  </si>
  <si>
    <t>г. Барнаул, ул. Западная 4-я, д. 81</t>
  </si>
  <si>
    <t>г. Барнаул, ул. Западная 4-я, д. 83</t>
  </si>
  <si>
    <t>г. Барнаул, ул. Профинтерна, д. 8</t>
  </si>
  <si>
    <t>г. Барнаул, р.п. Южный, ул. Куйбышева, д. 8</t>
  </si>
  <si>
    <t>г. Барнаул, ул. Димитрова, д. 83</t>
  </si>
  <si>
    <t>г. Барнаул, ул. Сухэ-Батора, д. 8</t>
  </si>
  <si>
    <t>г. Барнаул, тракт Павловский, д. 86</t>
  </si>
  <si>
    <t>г. Барнаул, ул. Анатолия, д. 87</t>
  </si>
  <si>
    <t>г. Барнаул, ул. Северо-Западная 2-я, д. 8</t>
  </si>
  <si>
    <t>г. Белокуриха, пер. Школьный, д. 8</t>
  </si>
  <si>
    <t>г. Белокуриха, ул. Советская, д. 8</t>
  </si>
  <si>
    <t>г. Бийск, ул. Воинов-Интернационалистов, д. 88</t>
  </si>
  <si>
    <t>г. Бийск, ул. Декабристов, д. 8</t>
  </si>
  <si>
    <t>г. Бийск, ул. Емельяна Пугачева, д. 8</t>
  </si>
  <si>
    <t>г. Бийск, ул. Красная, д. 81</t>
  </si>
  <si>
    <t>г. Бийск, ул. Ленинградская, д. 80</t>
  </si>
  <si>
    <t>г. Бийск, ул. Ленинградская, д. 85</t>
  </si>
  <si>
    <t>г. Бийск, ул. Приречная, д. 81</t>
  </si>
  <si>
    <t>г. Бийск, ул. Социалистическая, д. 88</t>
  </si>
  <si>
    <t>г. Бийск, ул. Ударная, д. 81/1</t>
  </si>
  <si>
    <t>г. Бийск, ул. Ударная, д. 83/1</t>
  </si>
  <si>
    <t>г. Бийск, ул. Ударная, д. 85</t>
  </si>
  <si>
    <t>г. Рубцовск, ул. Азовская, д. 8</t>
  </si>
  <si>
    <t>г. Рубцовск, ул. Алтайская, д. 80</t>
  </si>
  <si>
    <t>г. Рубцовск, ул. Алтайская, д. 84А</t>
  </si>
  <si>
    <t>г. Рубцовск, ул. Брусилова, д. 8В</t>
  </si>
  <si>
    <t>г. Рубцовск, ул. Брусилова, д. 8Г</t>
  </si>
  <si>
    <t>г. Рубцовск, ул. Комсомольская, д. 82</t>
  </si>
  <si>
    <t>г. Рубцовск, ул. Комсомольская, д. 84</t>
  </si>
  <si>
    <t>г. Рубцовск, ул. Красная, д. 86</t>
  </si>
  <si>
    <t>г. Рубцовск, ул. Красная, д. 88</t>
  </si>
  <si>
    <t>г. Рубцовск, ул. Краснознаменская, д. 82</t>
  </si>
  <si>
    <t>г. Рубцовск, ул. Мира, д. 8</t>
  </si>
  <si>
    <t>г. Рубцовск, ул. Октябрьская, д. 80</t>
  </si>
  <si>
    <t>г. Рубцовск, ул. Светлова, д. 82</t>
  </si>
  <si>
    <t>г. Рубцовск, ул. Светлова, д. 88</t>
  </si>
  <si>
    <t>г. Рубцовск, ул. Фестивальная, д. 8</t>
  </si>
  <si>
    <t>Угловский район, с. Угловское, пер. Калинина, д. 8</t>
  </si>
  <si>
    <t>г. Барнаул, р.п. Южный, ул. Белинского, д. 9</t>
  </si>
  <si>
    <t>г. Барнаул, б-р 9 Января, д. 98а</t>
  </si>
  <si>
    <t>г. Барнаул, ул. Короленко, д. 92</t>
  </si>
  <si>
    <t>г. Барнаул, ул. Сухэ-Батора, д. 9</t>
  </si>
  <si>
    <t>г. Барнаул, ул. Чудненко, д. 95</t>
  </si>
  <si>
    <t>г. Бийск, ул. 1-й Военный городок, д. 98</t>
  </si>
  <si>
    <t>г. Бийск, ул. Вали Максимовой, д. 9</t>
  </si>
  <si>
    <t>г. Бийск, ул. Декабристов, д. 9</t>
  </si>
  <si>
    <t>г. Бийск, ул. Машиностроителей, д. 9</t>
  </si>
  <si>
    <t>г. Бийск, ул. Революции, д. 99</t>
  </si>
  <si>
    <t>г. Бийск, ул. Стахановская, д. 9</t>
  </si>
  <si>
    <t>г. Бийск, ул. Степана Разина, д. 90</t>
  </si>
  <si>
    <t>г. Бийск, ул. Степана Разина, д. 94</t>
  </si>
  <si>
    <t>г. Бийск, ул. Степана Разина, д. 98</t>
  </si>
  <si>
    <t>г. Бийск, ул. Ударная, д. 92/1</t>
  </si>
  <si>
    <t>г. Заринск, ул. Квартальная, д. 9</t>
  </si>
  <si>
    <t>г. Рубцовск, пер. Фруктовый, д. 9</t>
  </si>
  <si>
    <t>г. Рубцовск, ул. Алтайская, д. 94</t>
  </si>
  <si>
    <t>г. Рубцовск, ул. Алтайская, д. 96</t>
  </si>
  <si>
    <t>г. Рубцовск, ул. Калинина, д. 9</t>
  </si>
  <si>
    <t>г. Рубцовск, ул. Комсомольская, д. 94</t>
  </si>
  <si>
    <t>г. Рубцовск, ул. Комсомольская, д. 96</t>
  </si>
  <si>
    <t>г. Рубцовск, ул. Комсомольская, д. 98</t>
  </si>
  <si>
    <t>г. Рубцовск, ул. Краснознаменская, д. 98</t>
  </si>
  <si>
    <t>г. Рубцовск, ул. Мелиоративная, д. 9</t>
  </si>
  <si>
    <t>г. Рубцовск, ул. Октябрьская, д. 9</t>
  </si>
  <si>
    <t>г. Рубцовск, ул. Октябрьская, д. 91</t>
  </si>
  <si>
    <t>г. Рубцовск, ул. Октябрьская, д. 98</t>
  </si>
  <si>
    <t>г. Рубцовск, ул. Светлова, д. 92</t>
  </si>
  <si>
    <t>г. Барнаул, п. Лесной, ул. Санаторная, д. 1</t>
  </si>
  <si>
    <t>г. Барнаул, п. Лесной, ул. Санаторная, д. 2</t>
  </si>
  <si>
    <t>г. Барнаул, п. Лесной, ул. Санаторная, д. 3</t>
  </si>
  <si>
    <t>Родинский район, с. Родино, ул. Ленина, д. 173а</t>
  </si>
  <si>
    <t>Родинский район, с. Родино, ул. Шевченко, д. 8</t>
  </si>
  <si>
    <t>Родинский район, с. Родино, ул. Жилплощадка, д. 1</t>
  </si>
  <si>
    <t>Родинский район, с. Степное, мкр. Черемушки, д. 1</t>
  </si>
  <si>
    <t>Родинский район, с. Раздольное, ул. Детсадовская, д. 12</t>
  </si>
  <si>
    <t>Родинский район, с. Раздольное, ул. Садовая, д. 22</t>
  </si>
  <si>
    <t>Родинский район, с. Раздольное, ул. Садовая, д. 23</t>
  </si>
  <si>
    <t>Родинский район, с. Родино, пер. Майский, д. 4</t>
  </si>
  <si>
    <t>Родинский район, с. Родино, ул. Советская, д. 7</t>
  </si>
  <si>
    <t>Советский район, с. Советское, ул. Западная, д. 20б</t>
  </si>
  <si>
    <t>Советский район, с. Урожайное, ул. Октябрьская, д. 7</t>
  </si>
  <si>
    <t>Тогульский район, с. Тогул, ул. Пролетарская, д. 15</t>
  </si>
  <si>
    <t xml:space="preserve">Тогульский район, с. Тогул, ул. Береговая, д. 1 </t>
  </si>
  <si>
    <t>Целинный район, с. Целинное, ул. Целинная, д. 22</t>
  </si>
  <si>
    <t>Целинный район, с. Марушка, ул. 50 Лет Октября, д. 9</t>
  </si>
  <si>
    <t>Целинный район, с. Целинное, ул. Целинная, д. 10</t>
  </si>
  <si>
    <t>Целинный район, с. Целинное, ул. Чапаева, д. 21</t>
  </si>
  <si>
    <t>Целинный район, с. Целинное, ул. Чапаева, д. 25</t>
  </si>
  <si>
    <t>Целинный район, с. Целинное, ул. Чапаева, д. 27</t>
  </si>
  <si>
    <t>Чарышский район, с. Чарышское, ул. Советская, д. 26а</t>
  </si>
  <si>
    <t>Чарышский район, с. Чарышское, ул. Советская, д. 12</t>
  </si>
  <si>
    <t>Чарышский район, с. Чарышское, ул. Советская, д. 14</t>
  </si>
  <si>
    <t>Шипуновский район, с. Шипуново, ул. Советская, д. 77</t>
  </si>
  <si>
    <t>Шипуновский район, с. Шипуново, пер. Школьный, д. 11</t>
  </si>
  <si>
    <t>Шипуновский район, с. Шипуново, ул. Уральская, д. 77</t>
  </si>
  <si>
    <t>Шипуновский район, с. Шипуново, ул. Шукшина, д. 2б</t>
  </si>
  <si>
    <t>Шипуновский район, с. Шипуново, ул. Уральская, д. 60</t>
  </si>
  <si>
    <t>Шипуновский район, с. Шипуново, пер. Школьный, д. 14</t>
  </si>
  <si>
    <t>Шипуновский район, с. Белоглазово, ул. Школьная, д. 47</t>
  </si>
  <si>
    <t>Шипуновский район, с. Родино, ул. Мамонтовская, д. 6</t>
  </si>
  <si>
    <t>Шипуновский район, с. Родино, ул. Мамонтовская, д. 8</t>
  </si>
  <si>
    <t>Родинский район, п. Мирный, ул. Жилплощадка 1, д. 4</t>
  </si>
  <si>
    <t>Родинский район, п. Мирный, ул. Жилплощадка 1, д. 2</t>
  </si>
  <si>
    <t>Родинский район, п. Мирный, ул. Жилплощадка 1, д. 1</t>
  </si>
  <si>
    <t>Михайловский район, с. Михайловское, ул. Гоголя, д. 4</t>
  </si>
  <si>
    <t>Локтевский район, г. Горняк, ул. Миронова, д. 130</t>
  </si>
  <si>
    <t>Локтевский район, г. Горняк, ул. Пионерская, д. 14</t>
  </si>
  <si>
    <t>Локтевский район, г. Горняк, ул. Бурова, д. 82</t>
  </si>
  <si>
    <t>Локтевский район, п. Ремовский, ул. Комарова, д. 7</t>
  </si>
  <si>
    <t>Локтевский район, п. Ремовский, ул. Комарова, д. 9</t>
  </si>
  <si>
    <t>Локтевский район, п. Кировский, ул. Комсомольская, д. 1</t>
  </si>
  <si>
    <t>Локтевский район, п. Кировский, ул. Комсомольская, д. 3</t>
  </si>
  <si>
    <t>Локтевский район, п. Кировский, ул. Комсомольская, д. 8</t>
  </si>
  <si>
    <t>Локтевский район, п. Кировский, ул. Гагарина, д. 2</t>
  </si>
  <si>
    <t>Локтевский район, п. Кировский, ул. Гагарина, д. 4</t>
  </si>
  <si>
    <t>Локтевский район, г. Горняк, ул. Бурова, д. 72</t>
  </si>
  <si>
    <t>Локтевский район, г. Горняк, ул. Строительная, д. 2</t>
  </si>
  <si>
    <t>Локтевский район, г. Горняк, ул. Некрасова, д. 27</t>
  </si>
  <si>
    <t>Локтевский район, г. Горняк, ул. Пионерская, д. 16</t>
  </si>
  <si>
    <t>Локтевский район, г. Горняк, ул. Ленинградская, д. 20</t>
  </si>
  <si>
    <t>Локтевский район, г. Горняк, ул. Некрасова, д. 6</t>
  </si>
  <si>
    <t>Локтевский район, г. Горняк, ул. Элеваторная, д. 7</t>
  </si>
  <si>
    <t>Локтевский район, г. Горняк, ул. Ленина, д. 11</t>
  </si>
  <si>
    <t>Локтевский район, г. Горняк, ул. Маяковского, д. 129</t>
  </si>
  <si>
    <t>Локтевский район, г. Горняк, ул. Кирова, д. 93</t>
  </si>
  <si>
    <t>Локтевский район, г. Горняк, ул. Миронова, д. 116</t>
  </si>
  <si>
    <t>Локтевский район, г. Горняк, ул. Некрасова, д. 31</t>
  </si>
  <si>
    <t>Крутихинский район, с. Крутиха, пер. Пожарный, д. 2</t>
  </si>
  <si>
    <t>Крутихинский район, с. Крутиха, ул. Гагарина, д. 17</t>
  </si>
  <si>
    <t>Крутихинский район, с. Крутиха, Ленинградская, д. 20</t>
  </si>
  <si>
    <t>Завьяловский район, с. Завьялово, ул. Театральная, д. 5</t>
  </si>
  <si>
    <t>Завьяловский район, с. Завьялово, ул. Советская, д. 159</t>
  </si>
  <si>
    <t>Завьяловский район, с. Завьялово, ул. Театральная, д. 1</t>
  </si>
  <si>
    <t>Завьяловский район, с. Завьялово, ул. Центральная, д. 5</t>
  </si>
  <si>
    <t>Волхичинский район, с. Волчиха, ул. Кирова, д. 48</t>
  </si>
  <si>
    <t>Бийский район, с. Верх-Катунское, ул. Мира, д. 8</t>
  </si>
  <si>
    <t>Бийский район, с. Верх-Катунское, ул. Мира, д. 7</t>
  </si>
  <si>
    <t>Бийский район, с. Верх-Катунское, ул. Мира, д. 6</t>
  </si>
  <si>
    <t>Бийский район, п. Чуйский, ул. Центральная, д. 1</t>
  </si>
  <si>
    <t>Бийский район, с. Усятское, ул. Моторная, д. 16</t>
  </si>
  <si>
    <t>Бийский район, п. Чуйский, ул. Центральная, д. 6</t>
  </si>
  <si>
    <t>Бийский район, п. Чуйский, ул. Центральная, д. 8</t>
  </si>
  <si>
    <t>Бийский район, п. Чуйский, ул. Центральная, д. 10</t>
  </si>
  <si>
    <t>Бийский район, п. Заря, ул. Юбилейная, д. 2</t>
  </si>
  <si>
    <t>Бийский район, с. Светлоозерское, пер. Первомайский, д. 5</t>
  </si>
  <si>
    <t>Бийский район, с. Верх-Катунское, ул. Мира, д. 5</t>
  </si>
  <si>
    <t>Бийский район, с. Верх-Катунское, ул. Мира, д. 4</t>
  </si>
  <si>
    <t>Бийский район, с. Верх-Катунское, ул. Мира, д. 3</t>
  </si>
  <si>
    <t>Бийский район, с. Верх-Катунское, ул. Мира, д. 2</t>
  </si>
  <si>
    <t>Бийский район, с. Верх-Катунское, ул. Мира, д. 1</t>
  </si>
  <si>
    <t>Бийский район, п. Чуйский, ул. Центральная, д. 3</t>
  </si>
  <si>
    <t>Бийский район, п. Чуйский, ул. Центральная, д. 5</t>
  </si>
  <si>
    <t>Бийский район, п. Заря, ул. Центральная, д. 20</t>
  </si>
  <si>
    <t>Бийский район, п. Заря, ул. Центральная, д. 24</t>
  </si>
  <si>
    <t>Бийский район, с. Лесное, ул. Советская, д. 21</t>
  </si>
  <si>
    <t>Бийский район, с. Лесное, ул. Советская, д. 25</t>
  </si>
  <si>
    <t>Бийский район, с. Первомайское, ул. Пролетарская, д. 23</t>
  </si>
  <si>
    <t>Бийский район, с. Усятское,  ул. Советская, д. 8</t>
  </si>
  <si>
    <t>Бийский район, с. Малоенисейское, ул. Строителей, д. 5</t>
  </si>
  <si>
    <t>Бийский район, с. Шебалино, ул. Назарова, д. 38</t>
  </si>
  <si>
    <t>Бийский район, с. Шебалино, ул. Назарова, д. 40</t>
  </si>
  <si>
    <t>Бийский район, с. Первомайское, ул. Парковая, д. 11</t>
  </si>
  <si>
    <t>Бийский район, с. Первомайское, ул. Пролетарская, д. 21</t>
  </si>
  <si>
    <t>Бийский район, п. Боровой, ул. 40 лет победы, д. 4</t>
  </si>
  <si>
    <t>Бийский район, с. Первомайское, ул. Спортивная, д. 68</t>
  </si>
  <si>
    <t>г. Яровое, квартал "А", д. 8</t>
  </si>
  <si>
    <t>г. Яровое, квартал "А", д. 9</t>
  </si>
  <si>
    <t>г. Яровое, квартал "А", д. 11</t>
  </si>
  <si>
    <t>г. Яровое, квартал "А", д. 24</t>
  </si>
  <si>
    <t>г. Яровое, квартал "А", д. 30</t>
  </si>
  <si>
    <t>г. Яровое, квартал "А", д. 38</t>
  </si>
  <si>
    <t>г. Яровое, квартал "Б", д. 33</t>
  </si>
  <si>
    <t>г. Яровое, квартал "Б", д. 19</t>
  </si>
  <si>
    <t>г. Яровое, квартал "Б", д. 20</t>
  </si>
  <si>
    <t>г. Яровое, квартал "Б", д. 21</t>
  </si>
  <si>
    <t>г. Яровое, квартал "Б", д. 22</t>
  </si>
  <si>
    <t>г. Яровое, квартал "Б", д. 15</t>
  </si>
  <si>
    <t>г. Яровое, квартал "Б", д. 17</t>
  </si>
  <si>
    <t>г. Яровое, ул. 40 лет Октября, д. 8</t>
  </si>
  <si>
    <t>г. Яровое, ул. 40 лет Октября, д. 13</t>
  </si>
  <si>
    <t>г. Яровое, ул. Алтайская, д. 41</t>
  </si>
  <si>
    <t>Итого по Чарышскому району 2019 год</t>
  </si>
  <si>
    <t>Зональный район, с. Зональное, ул. Центральная, д. 21</t>
  </si>
  <si>
    <t>Зональный район, с. Соколово, ул. Струкова, д. 2а</t>
  </si>
  <si>
    <t>Зональный район, с. Соколово, ул. Целинная, д. 11</t>
  </si>
  <si>
    <t>Зональный район, с. Соколово, ул. Целинная, д. 13</t>
  </si>
  <si>
    <t>Зональный район, с. Шубенка, ул. Школьная, д. 1</t>
  </si>
  <si>
    <t>Зональный район, п. Сафоновка, ул. Цветочная, д. 1</t>
  </si>
  <si>
    <t>Зональный район, с. Зональное, ул. Линейная, д. 7</t>
  </si>
  <si>
    <t>Зональный район, с. Луговское, ул. Советская, д. 11</t>
  </si>
  <si>
    <t>Зональный район, с. Новая Чемровка, ул. Школьная, д. 8</t>
  </si>
  <si>
    <t>Зональный район, с. Соколово, ул. Целинная, д. 21</t>
  </si>
  <si>
    <t>Итого по Тюменцевскому району 2019 год</t>
  </si>
  <si>
    <t>Итого по Алейскому району 2019 год</t>
  </si>
  <si>
    <t>Итого по Змеиногорскому району 2017 год</t>
  </si>
  <si>
    <t>Итого по Змеиногорскому району 2018 год</t>
  </si>
  <si>
    <t>Итого по Змеиногорскому району 2019 год</t>
  </si>
  <si>
    <t>Итого по Хабарскому району 2017 год</t>
  </si>
  <si>
    <t>Итого по Хабарскому району 2018 год</t>
  </si>
  <si>
    <t>Итого по Хабарскому району 2019 год</t>
  </si>
  <si>
    <t>Итого по  Кытмановскому району 2017 год</t>
  </si>
  <si>
    <t>Итого по Кытмановскому району 2019 год</t>
  </si>
  <si>
    <t>Итого по  Кытмановскому району 2018 год</t>
  </si>
  <si>
    <t>Итого по Ребрихинскому району 2017 год</t>
  </si>
  <si>
    <t>Итого по Ребрихинскому району 2018 год</t>
  </si>
  <si>
    <t>Солтонский район, с. Солтон, ул. Ленина, д. 30</t>
  </si>
  <si>
    <t>Тальменский район,  п. Среднесибирский, 
ул. Центральная, д. 13</t>
  </si>
  <si>
    <t>Тальменский район,  п. Среднесибирский, 
ул. Центральная, д. 24</t>
  </si>
  <si>
    <t>Тальменский район,  п. Среднесибирский, 
ул. Юбилейная, д. 4</t>
  </si>
  <si>
    <t>Тальменский район,  п. Среднесибирский, 
ул. Центральная, д. 22</t>
  </si>
  <si>
    <t>Тальменский район, ст. Воронежско-Молодежная, 
ул. Клубная, д. 5</t>
  </si>
  <si>
    <t>Тальменский район, ст. Воронежско-Молодежная, 
ул. Клубная, д. 3</t>
  </si>
  <si>
    <t>Тальменский район, ст. Воронежско-Молодежная, 
ул. Клубная, д. 1</t>
  </si>
  <si>
    <t>Михайловский район, п. Малиновое Озеро, 
ул. Центральная, д. 33</t>
  </si>
  <si>
    <t>Михайловский район, п. Малиновое Озеро, 
ул. Центральная, д. 25</t>
  </si>
  <si>
    <t>Михайловский район, п. Малиновое Озеро, 
ул. Центральная, д. 23</t>
  </si>
  <si>
    <t>Михайловский район, п. Малиновое Озеро, 
пер. Заводской, д. 2</t>
  </si>
  <si>
    <t>Михайловский район, п. Малиновое Озеро, 
ул. Мамонтова, д. 41</t>
  </si>
  <si>
    <t>Бийский район, с. Светлоозерское, пер. Первомайский,  д. 1</t>
  </si>
  <si>
    <t>Бийский район, с. Светлоозерское, пер. Первомайский,  д. 2</t>
  </si>
  <si>
    <t>г. Новоалтайск, пер. Песчаный, д. 68/2</t>
  </si>
  <si>
    <t>г. Новоалтайск, ул. 40 лет ВЛКСМ, д. 11</t>
  </si>
  <si>
    <t>г. Новоалтайск, ул. 7 микрорайон, д. 15</t>
  </si>
  <si>
    <t>г. Новоалтайск, ул. 7 микрорайон, д. 16</t>
  </si>
  <si>
    <t>г. Новоалтайск, ул. 7 микрорайон, д. 17</t>
  </si>
  <si>
    <t>г. Новоалтайск, ул. 8 микрорайон, д. 5</t>
  </si>
  <si>
    <t>г. Новоалтайск, ул. 8 микрорайон, д. 25</t>
  </si>
  <si>
    <t>г. Новоалтайск, ул. 8 микрорайон, д. 32</t>
  </si>
  <si>
    <t>г. Новоалтайск, ул. Анатолия, д. 33</t>
  </si>
  <si>
    <t>г. Новоалтайск, ул. Анатолия, д. 41</t>
  </si>
  <si>
    <t>г. Новоалтайск, ул. Барнаульская, д. 3</t>
  </si>
  <si>
    <t>г. Новоалтайск, ул. Барнаульская, д. 4</t>
  </si>
  <si>
    <t>г. Новоалтайск, ул. Военстроя, д. 82</t>
  </si>
  <si>
    <t>г. Новоалтайск, ул. Гагарина, д. 7</t>
  </si>
  <si>
    <t>г. Новоалтайск, ул. Геологов, д. 96</t>
  </si>
  <si>
    <t>г. Новоалтайск, ул. Космонавтов, д. 22</t>
  </si>
  <si>
    <t>г. Новоалтайск, ул. Космонавтов, д. 24</t>
  </si>
  <si>
    <t>г. Новоалтайск, ул. Крылова, д. 8</t>
  </si>
  <si>
    <t>г. Новоалтайск, ул. Лесная, д. 85</t>
  </si>
  <si>
    <t>г. Новоалтайск, ул. Прудская, д. 7</t>
  </si>
  <si>
    <t>г. Новоалтайск, ул. Ударника, д. 28</t>
  </si>
  <si>
    <t>г. Новоалтайск, ул. 22 Партсъезда, д. 1</t>
  </si>
  <si>
    <t>г. Новоалтайск, ул. 22 Партсъезда, д. 2</t>
  </si>
  <si>
    <t>г. Новоалтайск, ул. 40 лет ВЛКСМ, д. 4</t>
  </si>
  <si>
    <t>г. Новоалтайск, ул. 8 микрорайон, д. 3а</t>
  </si>
  <si>
    <t>г. Новоалтайск, ул. 8 микрорайон, д. 28</t>
  </si>
  <si>
    <t>г. Новоалтайск, ул. Барнаульская, д. 5</t>
  </si>
  <si>
    <t>г. Новоалтайск, ул. Гагарина, д. 24</t>
  </si>
  <si>
    <t>г. Новоалтайск, ул. Деповская, д. 23</t>
  </si>
  <si>
    <t>г. Новоалтайск, ул. Космонавтов, д. 20</t>
  </si>
  <si>
    <t>г. Новоалтайск, ул. Красногвардейская, д. 14</t>
  </si>
  <si>
    <t>г. Новоалтайск, ул. Октябрьская, д. 13</t>
  </si>
  <si>
    <t>г. Новоалтайск, ул. Октябрьская, д. 35</t>
  </si>
  <si>
    <t>г. Новоалтайск, ул. Парковая, д. 9</t>
  </si>
  <si>
    <t>г. Новоалтайск, ул. Партизанская, д. 3</t>
  </si>
  <si>
    <t>г. Новоалтайск, ул. Партизанская, д. 5</t>
  </si>
  <si>
    <t>г. Новоалтайск, ул. Партизанская, д. 10</t>
  </si>
  <si>
    <t>г. Новоалтайск, ул. Партизанская, д. 14</t>
  </si>
  <si>
    <t>г. Новоалтайск, ул. Прудская, д. 5</t>
  </si>
  <si>
    <t>г. Новоалтайск, ул. Прудская, д. 9а</t>
  </si>
  <si>
    <t>г. Новоалтайск, ул. Прудская, д. 15</t>
  </si>
  <si>
    <t>г. Новоалтайск, ул. Юбилейная, д. 9</t>
  </si>
  <si>
    <t>г. Новоалтайск, ул. Юбилейная, д. 11</t>
  </si>
  <si>
    <t>г. Новоалтайск, ул. Юбилейная, д. 13</t>
  </si>
  <si>
    <t>г. Новоалтайск, ул. 7 микрорайон, д. 5</t>
  </si>
  <si>
    <t>г. Новоалтайск, ул. 8 микрорайон, д. 1/2</t>
  </si>
  <si>
    <t>г. Новоалтайск, ул. Анатолия, д. 35</t>
  </si>
  <si>
    <t>г. Новоалтайск, ул. Гагарина, д. 20</t>
  </si>
  <si>
    <t>г. Новоалтайск, ул. Деповская, д. 28а</t>
  </si>
  <si>
    <t>г. Новоалтайск, ул. Космонавтов, д. 17</t>
  </si>
  <si>
    <t>г. Новоалтайск, ул. Молодёжная, д. 22</t>
  </si>
  <si>
    <t>г. Новоалтайск, ул. Октябрьская, д. 16</t>
  </si>
  <si>
    <t>г. Новоалтайск, ул. Октябрьская, д. 18</t>
  </si>
  <si>
    <t>г. Новоалтайск, ул. Плодопитомник, д. 6</t>
  </si>
  <si>
    <t>г. Новоалтайск, ул. Плодопитомник, д. 8</t>
  </si>
  <si>
    <t>г. Новоалтайск, ул. Прудская, д. 21</t>
  </si>
  <si>
    <t>г. Новоалтайск, ул. ст. Присягино, д. 2</t>
  </si>
  <si>
    <t>г. Новоалтайск, ул. Хлебозаводская, д. 6</t>
  </si>
  <si>
    <t>г. Новоалтайск, ул. Юбилейная, д. 15</t>
  </si>
  <si>
    <t>Красногорский район, с. Красногорское, 
ул. Первомайская, д. 28б</t>
  </si>
  <si>
    <t>Итого по Калманскому району 2018 год</t>
  </si>
  <si>
    <t>Итого по Калманскому району 2019 год</t>
  </si>
  <si>
    <t>Итого по Панкрушихинскому району 2018 год</t>
  </si>
  <si>
    <t>Итого по Панкрушихинскому району 2019 год</t>
  </si>
  <si>
    <t>Итого по Косихинскому району 2017 год</t>
  </si>
  <si>
    <t>Итого по Косихинскому району 2019 год</t>
  </si>
  <si>
    <t>Итого по Косихинскому району 2018 год</t>
  </si>
  <si>
    <t>Итого по Поспелихинскому району 2017 год</t>
  </si>
  <si>
    <t>Итого по Поспелихинскому району 2018 год</t>
  </si>
  <si>
    <t>Итого по Поспелихинскому району 2019 год</t>
  </si>
  <si>
    <t>Поспелихинский район, с. Поспелиха, мкр. ДОС, д. 73</t>
  </si>
  <si>
    <t>Итого по Топчихинскому району 2017 год</t>
  </si>
  <si>
    <t>Итого по Топчихинскому району 2018 год</t>
  </si>
  <si>
    <t>Итого по Топчихинскому району 2019 год</t>
  </si>
  <si>
    <t>Топчихинский район, с. Топчиха, ул. Ленина, д. 62</t>
  </si>
  <si>
    <t>Егорьевский район, с. Новоегорьевское, ул. Комарова, д. 5</t>
  </si>
  <si>
    <t>Табунский район, с. Табуны, пер. Центральный, д. 11</t>
  </si>
  <si>
    <t>Табунский район, с. Большеромановка, ул. Ленина, д. 65</t>
  </si>
  <si>
    <t>Табунский район, с. Сереброполь, ул. Кирова, д. 24</t>
  </si>
  <si>
    <t>Табунский район, с. Большеромановка, ул. Ленина, д. 64</t>
  </si>
  <si>
    <t>Табунский район, с. Сереброполь, ул. Кирова, д. 20</t>
  </si>
  <si>
    <t>Табунский район, с. Сереброполь, ул .Кирова, д. 22</t>
  </si>
  <si>
    <t>Табунский район, с. Табуны, пер. Центральный, д. 18</t>
  </si>
  <si>
    <t>Табунский район, с. Табуны, ул. Советская, д. 24</t>
  </si>
  <si>
    <t>Косихинский район, с. Налобиха, ул. Мира, д. 8</t>
  </si>
  <si>
    <t>Косихинский район, с. Налобиха, ул. Мира, д. 10</t>
  </si>
  <si>
    <t>Косихинский район, с. Косиха, ул. Комсомольская, д. 29</t>
  </si>
  <si>
    <t>Косихинский район, с. Налобиха, ул. Мира, д. 9</t>
  </si>
  <si>
    <t>Косихинский район, с. Налобиха, ул. Мира, д. 11</t>
  </si>
  <si>
    <t>Косихинский район, с. Налобиха, ул. Мира, д. 13</t>
  </si>
  <si>
    <t>Косихинский район, с. Налобиха, ул. Мира, д. 12</t>
  </si>
  <si>
    <t>Косихинский район, с. Налобиха, ул. Строительная, д. 14</t>
  </si>
  <si>
    <t>Косихинский район, с. Налобиха, ул. Целинная, д. 14</t>
  </si>
  <si>
    <t>Косихинский район, с. Налобиха, пер. Новый, д. 3</t>
  </si>
  <si>
    <t>Косихинский район, с. Налобиха, пер. Новый, д. 5</t>
  </si>
  <si>
    <t>Косихинский район, с. Налобиха, ул. Строительная, д. 12</t>
  </si>
  <si>
    <t>Косихинский район, с. Налобиха, ул. Строительная, д. 16</t>
  </si>
  <si>
    <t>Косихинский район, с. Налобиха, ул. Строительная, д. 20</t>
  </si>
  <si>
    <t xml:space="preserve">Мамонтовский район, с. Мамонтово, ул. Захарова, д. 8 </t>
  </si>
  <si>
    <t xml:space="preserve">Мамонтовский район, с. Мамонтово, ул. Садовая, д. 13 </t>
  </si>
  <si>
    <t>Мамонтовский район, с. Мамонтово, ул. Садовая, д. 15</t>
  </si>
  <si>
    <t>Мамонтовский район, с. Мамонтово, ул. Победы, д. 271</t>
  </si>
  <si>
    <t>Мамонтовский район, с. Мамонтово, ул. Захарова, д. 61</t>
  </si>
  <si>
    <t>Итого по г. Бийску за 2017 год</t>
  </si>
  <si>
    <t>г. Бийск, пер. Дружный, д. 11</t>
  </si>
  <si>
    <t>г. Бийск, пер. Донской, д. 35/2</t>
  </si>
  <si>
    <t>г. Бийск, пер. Владимира Мартьянова, д. 39/1</t>
  </si>
  <si>
    <t>Итого по Ключевскому району 2018 год</t>
  </si>
  <si>
    <t>Итого по Ключевскому району 2019 год</t>
  </si>
  <si>
    <t>Каменский район, г. Камень-на-Оби, 
ул. Стройотрядовская, д. 3</t>
  </si>
  <si>
    <t>Итого по Немецкому национальному району 2017 год</t>
  </si>
  <si>
    <t>Итого по Немецкому национальному району 2018 год</t>
  </si>
  <si>
    <t>Итого по Немецкому национальному району 2019 год</t>
  </si>
  <si>
    <t>Итого по Егорьевскому району 2018 год</t>
  </si>
  <si>
    <t>Итого по Егорьевскому району 2019 год</t>
  </si>
  <si>
    <t>Егорьевский район, с. Новоегорьевское, 
ул. Решетникова, д. 81</t>
  </si>
  <si>
    <t xml:space="preserve"> Ключевской район, с. Ключи, пер. Аптечный, д. 16</t>
  </si>
  <si>
    <t xml:space="preserve"> Ключевской район, с. Ключи, ул. Урицкого, д. 9</t>
  </si>
  <si>
    <t xml:space="preserve"> Ключевской район, с. Ключи, пер. Аптечный, д. 18</t>
  </si>
  <si>
    <t xml:space="preserve"> Ключевской район, с. Ключи, ул. Кирова, д. 18</t>
  </si>
  <si>
    <t xml:space="preserve"> Ключевской район, с. Ключи, ул. 1-я Заводская, д. 6</t>
  </si>
  <si>
    <t xml:space="preserve"> Ключевской район, п. Целинный, ул. Мичурина, д. 1</t>
  </si>
  <si>
    <t>г. Рубцовск, ул. Жуковского, д. 01</t>
  </si>
  <si>
    <t>г. Рубцовск, ул. Локомотивная, д. 03</t>
  </si>
  <si>
    <t>Итого по г. Рубцовску 2018 год</t>
  </si>
  <si>
    <t>Мамонтовский район, с. Мамонтово, ул. Захарова, д. 13</t>
  </si>
  <si>
    <t xml:space="preserve">Мамонтовский район, с. Мамонтово, ул. Садовая, д. 22 </t>
  </si>
  <si>
    <t>Михайловский район, п. Малиновое Озеро, 
ул. Центральная, д. 27</t>
  </si>
  <si>
    <t>Немецкий национальный район, с. Редкая Дубрава, 
ул. Первомайская, д. 30</t>
  </si>
  <si>
    <t>Немецкий национальный район, с. Шумановка, 
ул. Титова, д. 30</t>
  </si>
  <si>
    <t>Немецкий национальный район, с. Подсосново, 
ул. Гагарина, д. 91</t>
  </si>
  <si>
    <t>Топчихинский район, с. Топчиха, 
ул. Социалистическая, д. 6</t>
  </si>
  <si>
    <t>Топчихинский район, с. Топчиха, 
ул. Социалистическая, д. 10</t>
  </si>
  <si>
    <t>Угловский район, с. Угловское, ул. Солнечная, д. 1А</t>
  </si>
  <si>
    <t>Итого по Троицкому району 2017 год</t>
  </si>
  <si>
    <t>Итого по Троицкому району 2019 год</t>
  </si>
  <si>
    <t>Итого по Троицкому району 2018 год</t>
  </si>
  <si>
    <t xml:space="preserve">Заринский район, ст. Батунная, ул. Привокзальная, д. 17 </t>
  </si>
  <si>
    <t>Заринский район, ст. Батунная, ул. Привокзальная, д. 16</t>
  </si>
  <si>
    <t xml:space="preserve">Заринский район, с. Смазнево, ул. Октябрьская, д. 27 </t>
  </si>
  <si>
    <t>Калманский район, с. Новороманово, ул. Новая, д. 25</t>
  </si>
  <si>
    <t>Красногорский район, с. Быстрянка, ул. Победы, д. 26</t>
  </si>
  <si>
    <t>Итого по Ельцовскому району за 2017 год</t>
  </si>
  <si>
    <t>Итого по Ельцовскому району за 2018 год</t>
  </si>
  <si>
    <t>Ельцовский район, с. Ельцовка, ул. им. Шацкого, д. 23</t>
  </si>
  <si>
    <t xml:space="preserve">Итого по Тальменскому району </t>
  </si>
  <si>
    <t>Итого по Тальменскому району 2018 год</t>
  </si>
  <si>
    <t>Тальменский район, р.п. Тальменка, ул. Чкалова, д. 9</t>
  </si>
  <si>
    <t>Тальменский район, р.п. Тальменка, п. Боровой, д. 1</t>
  </si>
  <si>
    <t>Тальменский район, р.п. Тальменка, ул. Кирова, д. 26</t>
  </si>
  <si>
    <t>Итого по Тальменскому району 2019 год</t>
  </si>
  <si>
    <t>Итого по Смоленскому району 2019 год</t>
  </si>
  <si>
    <t>Итого по Усть-Пристанскому району 2018 год</t>
  </si>
  <si>
    <t>Итого по Усть-Пристанскому району 2019 год</t>
  </si>
  <si>
    <t xml:space="preserve">Итого по Алтайскому району </t>
  </si>
  <si>
    <t>Алтайский район, с. Алтайское, ул. Целиннная, д. 18</t>
  </si>
  <si>
    <t>Алтайский район, с. Сараса, ул. Кузьмиина, д. 52</t>
  </si>
  <si>
    <t>Алтайский район, с. Сараса, ул. Кузьмиина, д. 59</t>
  </si>
  <si>
    <t xml:space="preserve">Благовещенский район, р.п. Благовещенка, ул. Пушкина, д. 71 </t>
  </si>
  <si>
    <t xml:space="preserve">Благовещенский район, р.п. Благовещенка, ул. Пушкина, д. 73 </t>
  </si>
  <si>
    <t>Благовещенский район, р.п. Благовещенка, ул. Победы, д. 46Б</t>
  </si>
  <si>
    <t xml:space="preserve">Благовещенский район, р.п. Благовещенка, ул. Пушкина, д. 75 </t>
  </si>
  <si>
    <t>Благовещенский район, р.п. Благовещенка, 
пер. Чапаевский, д. 46</t>
  </si>
  <si>
    <t>Благовещенский район, р.п. Степное Озеро, 
ул. Пролетарская, д. 4</t>
  </si>
  <si>
    <t>Первомайский район, c. Первомайское, ул. Молодёжная, д. 34</t>
  </si>
  <si>
    <t>Первомайский район, п. Покровка, квартал МТС, д. 7/40</t>
  </si>
  <si>
    <t>Первомайский район, c. Боровиха, ул. Кооперативная, д. 11</t>
  </si>
  <si>
    <t>Первомайский район, c. Боровиха, ул. Новая, д. 18</t>
  </si>
  <si>
    <t>Первомайский район, c. Боровиха, ул. Новая, д. 20</t>
  </si>
  <si>
    <t>Первомайский район, п. Сибирский, ул. Новая, д. 1</t>
  </si>
  <si>
    <t>Первомайский район, п. Сибирский, ул. Гагарина, д.11</t>
  </si>
  <si>
    <t>Первомайский район, п. Сибирский, ул. Новая, д. 5</t>
  </si>
  <si>
    <t>Первомайский район, п. Сибирский, ул. Солнечная, д. 6</t>
  </si>
  <si>
    <t>Первомайский район, c. Зудилово, ул. Строительная, д. 1</t>
  </si>
  <si>
    <t>Первомайский район, п. Лесной, ул. Молодёжная, д. 15</t>
  </si>
  <si>
    <t>Первомайский район, c. Логовское, ул. Целинная, д. 1</t>
  </si>
  <si>
    <t>Первомайский район, c. Логовское, ул. Целинная, д. 2</t>
  </si>
  <si>
    <t>Первомайский район, c. Логовское, ул. Целинная, д. 11</t>
  </si>
  <si>
    <t>Первомайский район, c. Октябрьское, ул. Нагорная, д. 2</t>
  </si>
  <si>
    <t>Первомайский район, c. Первомайское, ул. им. Силиной, д. 2</t>
  </si>
  <si>
    <t>Первомайский район, c. Первомайское, ул. им. Силиной, д. 4</t>
  </si>
  <si>
    <t>Первомайский район, c. Первомайское, ул. им. Силиной, д. 17</t>
  </si>
  <si>
    <t>Первомайский район, c. Первомайское, ул. им. Силиной, д. 19</t>
  </si>
  <si>
    <t>Первомайский район, c. Первомайское, ул. Молодёжная, д. 26</t>
  </si>
  <si>
    <t>Первомайский район, c. Первомайское, ул. Молодёжная, д. 28</t>
  </si>
  <si>
    <t>Первомайский район, c. Первомайское, ул. Молодёжная, д. 30</t>
  </si>
  <si>
    <t>Первомайский район, c. Первомайское, ул. Молодёжная, д. 32</t>
  </si>
  <si>
    <t>Первомайский район, c. Первомайское, ул. Молодёжная, д. 36</t>
  </si>
  <si>
    <t>Первомайский район, c. Повалиха, ул. Юбилейная, д. 4</t>
  </si>
  <si>
    <t>Первомайский район, c. Повалиха, ул. Юбилейная, д. 6</t>
  </si>
  <si>
    <t>Первомайский район, c. Повалиха, ул. Юбилейная, д. 8</t>
  </si>
  <si>
    <t>Первомайский район, п. Покровка, квартал МТС, д. 8/40</t>
  </si>
  <si>
    <t>Первомайский район, c. Санниково, ул. Советская, д. 19</t>
  </si>
  <si>
    <t>Первомайский район, п. Лесная Поляна, 
ул. Центральная, д. 13</t>
  </si>
  <si>
    <t>Первомайский район, с. Боровиха, ул. Кооперативная, д. 13</t>
  </si>
  <si>
    <t>Первомайский район, п. Северный, 
ул. Коммунистическая, д. 8</t>
  </si>
  <si>
    <t>Первомайский район, п. Северный, 
ул. Коммунистическая, д. 12</t>
  </si>
  <si>
    <t>Первомайский район, п. Северный, 
ул. Коммунистическая, д. 21</t>
  </si>
  <si>
    <t>Первомайский район, c. Берёзовка, ул. 40 лет Победы, 
д. 41</t>
  </si>
  <si>
    <t>Первомайский район, c. Первомайское, 
мкр. Комсомольский, д. 34</t>
  </si>
  <si>
    <t>Первомайский район, c. Первомайское, 
ул. Интернациональная, д. 9</t>
  </si>
  <si>
    <t>Первомайский район, п. Сибирский, ул. Гагарина, д. 9 А</t>
  </si>
  <si>
    <t>г. Белокуриха, пер. Школьный,  д. 3</t>
  </si>
  <si>
    <t>г. Белокуриха, ул. 8 Марта,  д. 3</t>
  </si>
  <si>
    <t>г. Белокуриха, ул. Советская,  д. 6/1</t>
  </si>
  <si>
    <t>г. Белокуриха, ул. Ак. Мясникова, д. 11</t>
  </si>
  <si>
    <t>г. Белокуриха, ул. Советская, д. 4/1</t>
  </si>
  <si>
    <t>г. Белокуриха, ул. Ак. Мясникова, д. 1</t>
  </si>
  <si>
    <t>Павловский район, с. Черемное, ул. Юбилейная, д. 10</t>
  </si>
  <si>
    <t>Павловский район, с. Черемное, ул. Ленина, д. 14</t>
  </si>
  <si>
    <t>Павловский район, с. Черемное, ул. Юбилейная, д. 1</t>
  </si>
  <si>
    <t>Павловский район, с. Черемное, ул. Юбилейная, д. 2</t>
  </si>
  <si>
    <t>Павловский район, с. Черемное, пер. Станционный, д. 2</t>
  </si>
  <si>
    <t>Павловский район, с. Черемное, ул. Юбилейная, д. 3</t>
  </si>
  <si>
    <t>Павловский район, с. Черемное, ул. Первомайская, д. 44</t>
  </si>
  <si>
    <t>Павловский район, с. Черемное, ул. Привокзальная, д. 52</t>
  </si>
  <si>
    <t>Павловский район, с. Черемное, ул. Юбилейная, д. 5</t>
  </si>
  <si>
    <t>Павловский район, с. Черемное, ул. Юбилейная, д. 6</t>
  </si>
  <si>
    <t>Павловский район, с. Черемное, ул. Юбилейная, д. 7</t>
  </si>
  <si>
    <t>Павловский район, с. Стуково, ул. Молодежная, д. 25</t>
  </si>
  <si>
    <t>Павловский район, п. Прутской, мкр. Северный, д. 4</t>
  </si>
  <si>
    <t>Павловский район, п. Прутской, мкр. Северный, д. 5</t>
  </si>
  <si>
    <t>Итого по Быстроистокскому району 2017 год</t>
  </si>
  <si>
    <t>Итого по Быстроистокскому району 2018 год</t>
  </si>
  <si>
    <t>Итого по Быстроистокскому району 2019 год</t>
  </si>
  <si>
    <t>Быстроистокский район, с. Быстрый Исток, 
ул. Некрасова, д. 11</t>
  </si>
  <si>
    <t>Быстроистокский район, с. Быстрый Исток, 
ул. Советская, д. 17</t>
  </si>
  <si>
    <t>Бийский район, п. Чуйский, ул. Центральная, д. 2</t>
  </si>
  <si>
    <t>Бийский район, п. Чуйский, ул. Центральная, д. 4</t>
  </si>
  <si>
    <t>Бийский район, с. Лесное, ул. Советская, д. 23</t>
  </si>
  <si>
    <t>Бийский район, с. Малоугренево, ул. Октябрьская, д. 14</t>
  </si>
  <si>
    <t>Бийский район, п. Чуйский, ул. Центральная, д. 9</t>
  </si>
  <si>
    <t>Бийский район, с. Светлоозерское, пер. Первомайский,  д. 4</t>
  </si>
  <si>
    <t>Бийский район, с. Первомайское, пер. Мирный, д. 7</t>
  </si>
  <si>
    <t>Бийский район, с. Первомайское, ул. Целинная, д. 13</t>
  </si>
  <si>
    <t>Бийский район, с. Енисейское, ул. Лесная, д. 14</t>
  </si>
  <si>
    <t>Итого по Краснощековскому району 2019 год</t>
  </si>
  <si>
    <t>Итого по Первомайскому району 2017 год</t>
  </si>
  <si>
    <t>Итого по Первомайскому району 2019 год</t>
  </si>
  <si>
    <t>Итого по Павловскому району 2017 год</t>
  </si>
  <si>
    <t>Итого по Павловскому району 2018 год</t>
  </si>
  <si>
    <t>Итого по Павловскому району 2019 год</t>
  </si>
  <si>
    <t>Павловский район, п. Прутской, мкр. Северный, д. 6</t>
  </si>
  <si>
    <t>Павловский район, п. Прутской, мкр. Северный, д. 3</t>
  </si>
  <si>
    <t>Павловский район, с. Черемное, ул. Юбилейная, д. 12</t>
  </si>
  <si>
    <t>Бийский район, с. Малоенисейское, ул. Строителей, д. 2</t>
  </si>
  <si>
    <t>Тальменский район, с. Ларичиха, ул. Вокзальная, д. 3</t>
  </si>
  <si>
    <t>Зональный район, с. Соколово, ул. Целинная, д. 19</t>
  </si>
  <si>
    <t>Итого по Залесовскому району 2018 год</t>
  </si>
  <si>
    <t>Итого по Залесовскому району 2017 год</t>
  </si>
  <si>
    <t>Итого по Залесовскому району 2019 год</t>
  </si>
  <si>
    <t>Итого по Тогульскому району 2018 год</t>
  </si>
  <si>
    <t>Панкрушихинский район, с. Романово, 
ул. Комсомольская, д. 3</t>
  </si>
  <si>
    <t>Итого по Третьяковскому району 2019 год</t>
  </si>
  <si>
    <t>Итого по Третьяковскому району 2018 год</t>
  </si>
  <si>
    <t>Итого по Третьяковскому району 2017 год</t>
  </si>
  <si>
    <t>Третьяковский район, с. Староалейское, ул. Шумакова, д. 11</t>
  </si>
  <si>
    <t>Третьяковский район, ст. Третьяково, ул. Центральная, д. 6</t>
  </si>
  <si>
    <r>
      <t>Павловский район, с. Павловск, пер</t>
    </r>
    <r>
      <rPr>
        <sz val="14"/>
        <color indexed="10"/>
        <rFont val="Times New Roman"/>
        <family val="1"/>
        <charset val="204"/>
      </rPr>
      <t>.</t>
    </r>
    <r>
      <rPr>
        <sz val="14"/>
        <color indexed="8"/>
        <rFont val="Times New Roman"/>
        <family val="1"/>
        <charset val="204"/>
      </rPr>
      <t xml:space="preserve"> Ломоносова, д. 4</t>
    </r>
  </si>
  <si>
    <t>Каменский район, г. Камень-на-Оби, ул. Красноармейская, д. 4</t>
  </si>
  <si>
    <t>Каменский район, г. Камень-на-Оби, ул. Терешковой, д. 25</t>
  </si>
  <si>
    <t>Каменский район, г. Камень-на-Оби, ул. Терешковой, д. 54</t>
  </si>
  <si>
    <t>Каменский район, г. Камень-на-Оби, ул. Гагарина, д. 113а</t>
  </si>
  <si>
    <t>Каменский район, г. Камень-на-Оби, ул. К.Маркса, д. 115</t>
  </si>
  <si>
    <t>Каменский район, г. Камень-на-Оби, ул. Красноармейская, д. 6</t>
  </si>
  <si>
    <t>Каменский район, г. Камень-на-Оби, ул. Республики, д. 137</t>
  </si>
  <si>
    <t>Итого Шелаболихинскому району 2017 год</t>
  </si>
  <si>
    <t>Итого Шелаболихинскому району 2018 год</t>
  </si>
  <si>
    <t>Итого Шелаболихинскому району 2019 год</t>
  </si>
  <si>
    <t>Первомайский район, с. Первомайское, пер. Дорожный, д. 13</t>
  </si>
  <si>
    <t>Итого по Баевскому району 2019 год</t>
  </si>
  <si>
    <t>Баевский район, с. Баево, ул. 50 Лет Октября, д. 8</t>
  </si>
  <si>
    <t>Третьяковский район, с. Староалейское, ул. Шоссейная, д. 66</t>
  </si>
  <si>
    <t>Алейский район, п. Алейский, ул. Мира, д. 9</t>
  </si>
  <si>
    <t>г. Бийск, ул. имени Героя Советского Союза Трофимова, 
д. 113</t>
  </si>
  <si>
    <t>г. Бийск, ул. имени Героя Советского Союза Трофимова, 
д. 113/1</t>
  </si>
  <si>
    <t>Шипуновский район, с. Тугозвоново, ул. Ленинская, д. 36</t>
  </si>
  <si>
    <t>Шелаболихинский район, с. Крутишка, ул. Совхозная, д. 18</t>
  </si>
  <si>
    <t>Шелаболихинский район, с. Крутишка, ул. Совхозная, д. 16</t>
  </si>
  <si>
    <t>Шелаболихинский район, с. Крутишка, ул. Совхозная, д. 14</t>
  </si>
  <si>
    <t>Шелаболихинский район, с. Шелаболиха, ул. Пшеничная, д. 2</t>
  </si>
  <si>
    <t>Шелаболихинский район, с. Крутишка, ул. Совхозная, д. 12</t>
  </si>
  <si>
    <t>Чарышский район, с. Красный Партизан, ул. Парковая, д. 9</t>
  </si>
  <si>
    <t>Шипуновский район, с. Горьковское, ул. Октябрьская, д. 23</t>
  </si>
  <si>
    <t>Третьяковский район, с. Староалейское, ул. Водстроя, д. 8</t>
  </si>
  <si>
    <t>Третьяковский район, ст. Третьяково, ул. Привокзальная, д. 7</t>
  </si>
  <si>
    <t>Тюменцевский район, с. Тюменцево, ул. Столбовая, д. 21</t>
  </si>
  <si>
    <t>Тальменский район, р.п. Тальменка, ул. Анисимовская, д. 15</t>
  </si>
  <si>
    <t>Тальменский район, р.п. Тальменка, ул. Анисимовская, д. 13</t>
  </si>
  <si>
    <t>Смоленский район, с. Смоленское, ул. Красноярская, д. 82</t>
  </si>
  <si>
    <t>Смоленский район, с. Смоленское, ул. Красноярская, д. 78</t>
  </si>
  <si>
    <t xml:space="preserve">Ребрихинский район, ст. Ребриха, ул. Школьная, д. 39 </t>
  </si>
  <si>
    <t>Ребрихинский район, ст. Ребриха, ул. Школьная, д. 35</t>
  </si>
  <si>
    <t>Ребрихинский район, ст. Ребриха, ул. Школьная, д. 33</t>
  </si>
  <si>
    <t>Ребрихинский район, ст. Ребриха, ул. Школьная, д. 24</t>
  </si>
  <si>
    <t>Ребрихинский район, ст. Ребриха, ул. Школьная, д. 16</t>
  </si>
  <si>
    <t>Ребрихинский район, с. Ребриха, ул. 2-я Целинная, д. 40</t>
  </si>
  <si>
    <t>Ребрихинский район, с. Ребриха, ул. 1-я Набережная, д. 3</t>
  </si>
  <si>
    <t>Ребрихинский район, с. Подстепное ул. 50 лет ВЛКСМ, д. 4</t>
  </si>
  <si>
    <t>Ребрихинский район, с. Ребриха, ул. 1-я Целинная, д. 12</t>
  </si>
  <si>
    <t>Ребрихинский район, с. Ребриха, ул. 1-я Целинная, д. 8</t>
  </si>
  <si>
    <t>Ребрихинский район, с. Подстепное ул. 50 лет ВЛКСМ, д. 6</t>
  </si>
  <si>
    <t>Поспелихинский район, с. Поспелиха, ул. Ленинская, д. 174</t>
  </si>
  <si>
    <t>Поспелихинский район, с. Поспелиха, ул. Леонова, д. 195</t>
  </si>
  <si>
    <t>Поспелихинский район, с. Поспелиха, ул. Леонова, д. 178</t>
  </si>
  <si>
    <t>Первомайский район, c. Баюновские Ключи, ул. Центральная, д. 26</t>
  </si>
  <si>
    <t>Первомайский район, c. Баюновские Ключи, ул. Центральная, д. 24</t>
  </si>
  <si>
    <t>Первомайский район, c. Баюновские Ключи, ул. Центральная, д. 22</t>
  </si>
  <si>
    <t>Первомайский район, c. Баюновские Ключи, ул. Центральная, д. 20</t>
  </si>
  <si>
    <t>Первомайский район, c. Баюновские Ключи, ул. Весенняя, 
д. 1А</t>
  </si>
  <si>
    <t>Первомайский район, п. Сибирский, ул. Молодежная, д. 1А</t>
  </si>
  <si>
    <t>Панкрушихинский район, с. Зятьково, ул. Новостройка, д. 16</t>
  </si>
  <si>
    <t>Панкрушихинский район, с. Зятьково, ул. Новостройка, д. 18</t>
  </si>
  <si>
    <t>Павловский район, п. Новые Зори, ул. Комсомольская, д. 11</t>
  </si>
  <si>
    <t>Павловский район, п. Новые Зори, ул. Комсомольская, д. 10</t>
  </si>
  <si>
    <t>Павловский район, п. Новые Зори, ул. Комсомольская, д. 9</t>
  </si>
  <si>
    <t>Павловский район, п. Новые Зори, ул. Комсомольская, д. 8</t>
  </si>
  <si>
    <t>Павловский район, п. Новые Зори, ул. Комсомольская,  д. 6</t>
  </si>
  <si>
    <t>Павловский район, п. Новые Зори, ул. Комсомольская, д. 5</t>
  </si>
  <si>
    <t>Павловский район, п. Новые Зори, ул. Комсомольская, д. 4</t>
  </si>
  <si>
    <t>Павловский район, п. Новые Зори, ул. Комсомольская, д. 3</t>
  </si>
  <si>
    <t>Павловский район, п. Комсомольский, ул. Московская, д. 14</t>
  </si>
  <si>
    <t>Михайловский район, с. Михайловское, ул. Гагарина, д. 54</t>
  </si>
  <si>
    <t>Михайловский район, с. Михайловское, ул. Садовая, д. 46</t>
  </si>
  <si>
    <t>Михайловский район, с. Михайловское, ул. К. Маркса, д. 20</t>
  </si>
  <si>
    <t>Михайловский район, с. Михайловское, ул. К. Маркса, д. 11</t>
  </si>
  <si>
    <t>Мамонтовский район, с. Мамонтово, ул. Пушкинская, д. 8</t>
  </si>
  <si>
    <t>Мамонтовский район, с. Мамонтово, ул. Партизанская, д. 194</t>
  </si>
  <si>
    <t>Мамонтовский район, с. Мамонтово, ул. Пушкинская, д. 10</t>
  </si>
  <si>
    <t>Мамонтовский район, с. Мамонтово, ул. Партизанская, д. 231</t>
  </si>
  <si>
    <t>Мамонтовский район, с. Мамонтово, ул. Пушкинская, д. 21</t>
  </si>
  <si>
    <t>Мамонтовский район, с. Мамонтово, ул. Партизанская, д. 192</t>
  </si>
  <si>
    <t>Мамонтовский район, с. Мамонтово, ул. Партизанская, д. 190</t>
  </si>
  <si>
    <t>Михайловский район, с. Михайловское, ул. Молодежная, д. 32</t>
  </si>
  <si>
    <t>Михайловский район, с. Михайловское, ул. Центральная, д. 3</t>
  </si>
  <si>
    <t>Михайловский район, с. Михайловское, ул. Центральная, д. 6</t>
  </si>
  <si>
    <t>Михайловский район, с. Михайловское, ул. Центральная, д. 7</t>
  </si>
  <si>
    <t>Мамонтовский район, с. Мамонтово, ул. Партизанская, д. 172</t>
  </si>
  <si>
    <t>Мамонтовский район, с. Мамонтово, ул. Горьковская, д. 50</t>
  </si>
  <si>
    <t xml:space="preserve">Мамонтовский район, с. Мамонтово, ул. Пушкинская, д. 19 </t>
  </si>
  <si>
    <t xml:space="preserve">Мамонтовский район, с. Мамонтово, ул. Кашировская, д. 24 </t>
  </si>
  <si>
    <t>Мамонтовский район, с. Мамонтово, ул. Партизанская, д. 170</t>
  </si>
  <si>
    <t xml:space="preserve">Мамонтовский район, с. Мамонтово, ул. Партизанская, д. 168 </t>
  </si>
  <si>
    <t>Мамонтовский район, с. Мамонтово, ул. Кашировская, д. 1</t>
  </si>
  <si>
    <t xml:space="preserve">Мамонтовский район, с. Мамонтово, ул. Партизанская, д. 225 </t>
  </si>
  <si>
    <t>Мамонтовский район, с. Мамонтово, ул. Советская, д. 140</t>
  </si>
  <si>
    <t xml:space="preserve">Мамонтовский район, с. Мамонтово, ул. Пушкинская, д. 17 </t>
  </si>
  <si>
    <t xml:space="preserve">Мамонтовский район, с. Мамонтово, ул. Партизанская, д. 316 </t>
  </si>
  <si>
    <t xml:space="preserve">Мамонтовский район, с. Мамонтово, ул. Советская, д. 136 </t>
  </si>
  <si>
    <t>Мамонтовский район, с. Мамонтово, ул. Советская, д. 132</t>
  </si>
  <si>
    <t>Локтевский район, п. Кировский, ул. Комсомольская, д. 12</t>
  </si>
  <si>
    <t>Локтевский район, п. Кировский, ул. Комсомольская, д. 10</t>
  </si>
  <si>
    <t>Курьинский район, с. Усть-Таловка, ул. Центральная, д. 49</t>
  </si>
  <si>
    <t>Курьинский район, с. Усть-Таловка, ул. Центральная, д. 51</t>
  </si>
  <si>
    <t>Курьинский район, с. Усть-Таловка, ул. Центральная, д. 53</t>
  </si>
  <si>
    <t>Кулундинский район, с. Кулунда, ул. Механизаторская, д. 14</t>
  </si>
  <si>
    <t>Кулундинский район, с. Кулунда, ул. Механизаторская, д. 12</t>
  </si>
  <si>
    <t>Кулундинский район, с. Кулунда, ул. Комсомольская, д. 14</t>
  </si>
  <si>
    <t>Кулундинский район, с. Кулунда, пер. Элеваторный, д. 1б</t>
  </si>
  <si>
    <t>Кулундинский район, с. Кулунда, пер. Строительный, д. 2</t>
  </si>
  <si>
    <t>Кулундинский район, с. Кулунда, пер. Коммунальный, д. 1</t>
  </si>
  <si>
    <t xml:space="preserve">Краснощековский район, с. Краснощёково, ул. Совхозная, д. 6 </t>
  </si>
  <si>
    <t>Красногорский район, с. Усть-Кажа, ул. Центральная, д. 51</t>
  </si>
  <si>
    <t>Красногорский район, с. Усть-Кажа, ул. Центральная, д. 44</t>
  </si>
  <si>
    <t>Красногорский район, с. Красногорское, ул. Юбилейная, д. 36</t>
  </si>
  <si>
    <t>Красногорский район, с. Красногорское, ул. Юбилейная, д. 38</t>
  </si>
  <si>
    <t>Красногорский район, с. Усть-Иша, ул. Октябрьская, д. 38</t>
  </si>
  <si>
    <t>Красногорский район, п. Мост-Иша, ул. Автомобилистов, д. 8</t>
  </si>
  <si>
    <t>Красногорский район, с. Усть-Кажа, ул. Центральная, д. 31</t>
  </si>
  <si>
    <t>Каменский район, г. Камень-на-Оби, ст. Плотинная, 
ул. Николаева, д. 39</t>
  </si>
  <si>
    <t>Каменский район, г. Камень-на-Оби, ст. Плотинная, 
ул. Николаева, д. 35</t>
  </si>
  <si>
    <t>Каменский район, г. Камень-на-Оби, ст. Плотинная, 
ул. Николаева, д. 33</t>
  </si>
  <si>
    <t>Каменский район, г. Камень-на-Оби, 
ул. Ново-Ярковский тракт, д. 12</t>
  </si>
  <si>
    <t>Каменский район, г. Камень-на-Оби, ул. Терешковой, д. 27</t>
  </si>
  <si>
    <t>Змеиногорский район, п. Октябрьский, ул. Школьная, д. 5</t>
  </si>
  <si>
    <t>Змеиногорский район, п. Октябрьский, ул. Школьная, д. 3</t>
  </si>
  <si>
    <t>Змеиногорский район, п. Октябрьский, ул. Школьная, д. 2</t>
  </si>
  <si>
    <t>Змеиногорский район, с. Саввушка, ул. Центральная, д. 60</t>
  </si>
  <si>
    <t>Змеиногорский район, с. Саввушка, ул. Центральная, д. 53</t>
  </si>
  <si>
    <t>Змеиногорский район, с. Саввушка, ул. Центральная, д. 65</t>
  </si>
  <si>
    <t>Змеиногорский район, г. Змеиногорск, ул. Крупской, д. 39</t>
  </si>
  <si>
    <t>Змеиногорский район, г. Змеиногорск, ул. Пугачева, д. 22</t>
  </si>
  <si>
    <t>Змеиногорский район, г. Змеиногорск, ул. Крупской, д. 25</t>
  </si>
  <si>
    <t>Змеиногорский район, г. Змеиногорск, ул. Крупской, д. 23</t>
  </si>
  <si>
    <t>Змеиногорский район, г. Змеиногорск, ул. Горняков, д. 42</t>
  </si>
  <si>
    <t>Змеиногорский район, г. Змеиногорск, ул. Пугачева, д. 26</t>
  </si>
  <si>
    <t>Залесовский район, с. Залесово, ул. Комсомольская, д.  55</t>
  </si>
  <si>
    <t>Егорьевский район, п. Перешеечный, ул. Курортная, д. 28</t>
  </si>
  <si>
    <t>Егорьевский район, п. Перешеечный, ул. Курортная, д. 10</t>
  </si>
  <si>
    <t>Егорьевский район, с. Новоегорьевское, ул. Молодежная, д. 50</t>
  </si>
  <si>
    <t>Егорьевский район, с. Новоегорьевское, ул. Комарова, д. 1</t>
  </si>
  <si>
    <t>Егорьевский район, с. Новоегорьевское, ул. Больничная, д. 10</t>
  </si>
  <si>
    <t>Егорьевский район, с. Новоегорьевское, ул. Больничная, д. 8</t>
  </si>
  <si>
    <t>Егорьевский район, с. Новоегорьевское, ул. Больничная, д. 6</t>
  </si>
  <si>
    <t>Быстроистокский район, с. Приобское, ул. Приобская, д. 8</t>
  </si>
  <si>
    <t>Быстроистокский район, с. Приобское, ул. Приобская, д. 7</t>
  </si>
  <si>
    <t>Быстроистокский район, с. Приобское, ул. Приобская, д. 6</t>
  </si>
  <si>
    <t>Благовещенский район, р.п. Степное Озеро, ул. Микитона, д. 3</t>
  </si>
  <si>
    <t>Бийский район, с. Светлоозерское, пер. Первомайский, д. 7</t>
  </si>
  <si>
    <t>Бийский район, с. Светлоозерское, ул. Центральная, д. 18</t>
  </si>
  <si>
    <t>Бийский район, с. Первомайское, ул. Пролетарская, д. 26а</t>
  </si>
  <si>
    <t>Бийский район, с. Светлоозерское, пер. Первомайский, д. 6</t>
  </si>
  <si>
    <t>Бийский район, с. Светлоозерское, пер. Первомайский, д. 3</t>
  </si>
  <si>
    <t>Бийский район, с. Светлоозерское,  ул. Центральная, д. 18</t>
  </si>
  <si>
    <t>г. Бийск, ул. имени Героя Советского Союза Трофимова, 
д. 16/1</t>
  </si>
  <si>
    <t>г. Бийск, ул. имени Героя Советского Союза Красильникова, 
д. 219</t>
  </si>
  <si>
    <t>г. Бийск, ул. имени Героя Советского Союза Красильникова, 
д. 217</t>
  </si>
  <si>
    <t>г. Бийск, ул. имени Героя Советского Союза Васильева, д. 75</t>
  </si>
  <si>
    <t>г. Бийск, ул. имени Героя Советского Союза Васильева, д. 30</t>
  </si>
  <si>
    <t>Шелаболихинский район, с. Крутишка, ул. Совхозная, д. 10</t>
  </si>
  <si>
    <t>Родинский район, с. Степное, мкр. Черемушки, д. 2</t>
  </si>
  <si>
    <t>Родинский район, с. Родино, ул. Шевченко, д. 51</t>
  </si>
  <si>
    <t>Краснощековский район, с. Краснощёково, ул. Калинина, д. 50</t>
  </si>
  <si>
    <t>Красногорский район, с. Усть-Кажа, ул. Центральная, д. 53</t>
  </si>
  <si>
    <t>Поспелихинский район, с. Поспелиха, ул. Тельмана, д. 4Б</t>
  </si>
  <si>
    <t xml:space="preserve">Благовещенский район, р.п. Степное Озеро, ул. Р.Зорге, д. 12 </t>
  </si>
  <si>
    <t xml:space="preserve">Благовещенский район, р.п. Благовещекна, 
пер. Чапаевский, д. 80 </t>
  </si>
  <si>
    <t>Благовещенский район, р.п Благовещенка, ул. Кольцевая, д. 4</t>
  </si>
  <si>
    <t xml:space="preserve">Благовещенский район, р.п. Благовещенка,
ул. Социалистическая, д. 7 </t>
  </si>
  <si>
    <t>Бурлинский район, с. Бурла, ул. Почтовая, д. 19А</t>
  </si>
  <si>
    <t>Бурлинский район, с. Бурла, ул. Восточная, д.11</t>
  </si>
  <si>
    <t>Итого по Бурлинскому району 2017 год</t>
  </si>
  <si>
    <t>Итого по Бурлинскому району 2018 год</t>
  </si>
  <si>
    <t>Итого по Бурлинскому району 2019 год</t>
  </si>
  <si>
    <t>Итого по Кулундинскому району 2019 год</t>
  </si>
  <si>
    <t>Каменский район, г. Камень-на-Оби, 
пер. Осипенко, д. 2а</t>
  </si>
  <si>
    <t>Каменский район, г. Камень-на-Оби, 
ул. К.Маркса, д. 112а</t>
  </si>
  <si>
    <t>Каменский район, г. Камень-на-Оби, 
ул. Красноармейская, д. 67</t>
  </si>
  <si>
    <t>Каменский район, г. Камень-на-Оби, 
ул. Стройотрядовская, д. 7</t>
  </si>
  <si>
    <t>Итого по Заринскому району за 2019 год</t>
  </si>
  <si>
    <t>Итого по Ребрихинскому району 2019 год</t>
  </si>
  <si>
    <t>Шелаболихинский район, с. Шелаболиха, 
ул. Строительная, д. 1</t>
  </si>
  <si>
    <t>Итого по Солонешенскому району 2019 год</t>
  </si>
  <si>
    <t>Солонешенский район, с. Солонешное, 
ул. Береговая, д. 5А</t>
  </si>
  <si>
    <t>Итого по ЗАТО Сибирский</t>
  </si>
  <si>
    <t>Итого по ЗАТО Сибирский 2017 год</t>
  </si>
  <si>
    <t>Итого по ЗАТО Сибирский 2018 год</t>
  </si>
  <si>
    <t>Итого по ЗАТО Сибирский 2019 год</t>
  </si>
  <si>
    <t>ЗАТО Сибирский, ул. Кедровая, д.1</t>
  </si>
  <si>
    <t>ЗАТО Сибирский, ул. Кедровая, д.2</t>
  </si>
  <si>
    <t>ЗАТО Сибирский, ул. Кедровая, д.4</t>
  </si>
  <si>
    <t>ЗАТО Сибирский, ул. Кедровая, д.6</t>
  </si>
  <si>
    <t>ЗАТО Сибирский, ул. Кедровая, д.10</t>
  </si>
  <si>
    <t>ЗАТО Сибирский, ул. Кедровая, д.12 а</t>
  </si>
  <si>
    <t xml:space="preserve">ЗАТО Сибирский, ул. Кедровая, д.12 </t>
  </si>
  <si>
    <t>ЗАТО Сибирский, ул. Кедровая, д.15</t>
  </si>
  <si>
    <t>ЗАТО Сибирский, ул. Кедровая, д.9</t>
  </si>
  <si>
    <t>ЗАТО Сибирский, ул. Кедровая, д.13</t>
  </si>
  <si>
    <t>г. Рубцовск, ул. Алтайская, 39</t>
  </si>
  <si>
    <t>г. Рубцовск, ул. Калинина, 18</t>
  </si>
  <si>
    <t>Итого по г. Рубцовску 2017 год</t>
  </si>
  <si>
    <t>г. Барнаул, просп. Коммунаров, д. 122б</t>
  </si>
  <si>
    <t>г. Барнаул, просп. Красноармейский, д. 104</t>
  </si>
  <si>
    <t>г. Барнаул, просп. Красноармейский, д. 67</t>
  </si>
  <si>
    <t>г. Барнаул, просп. Ленина, д. 171</t>
  </si>
  <si>
    <t>г. Барнаул, просп. Ленина, д. 173</t>
  </si>
  <si>
    <t>г. Барнаул, просп. Ленина, д. 45б</t>
  </si>
  <si>
    <t>г. Барнаул, просп. Ленина, д. 189</t>
  </si>
  <si>
    <t>г. Барнаул, просп. Ленина, д. 43</t>
  </si>
  <si>
    <t>г. Барнаул, просп. Ленина, д. 82</t>
  </si>
  <si>
    <t>г. Барнаул, р.п. Южный, просп. Дзержинского, д. 21</t>
  </si>
  <si>
    <t>г. Барнаул, просп. Красноармейский, д. 106</t>
  </si>
  <si>
    <t>г. Барнаул, просп. Красноармейский, д. 69</t>
  </si>
  <si>
    <t>г. Барнаул, просп. Красноармейский, д. 96а</t>
  </si>
  <si>
    <t>г. Барнаул, просп. Ленина, д. 107</t>
  </si>
  <si>
    <t>г. Барнаул, просп. Ленина, д. 112</t>
  </si>
  <si>
    <t>г. Барнаул, просп. Ленина, д. 139</t>
  </si>
  <si>
    <t>г. Барнаул, просп. Социалистический, д. 105</t>
  </si>
  <si>
    <t>г. Барнаул, просп. Социалистический, д. 118</t>
  </si>
  <si>
    <t>г. Барнаул, просп. Социалистический, д. 130</t>
  </si>
  <si>
    <t>г. Заринск, просп. Строителей, д. 10</t>
  </si>
  <si>
    <t>г. Заринск, просп. Строителей, д. 24</t>
  </si>
  <si>
    <t>г. Заринск, просп. Строителей, д. 26</t>
  </si>
  <si>
    <t>г. Заринск, просп. Строителей, д. 13/1</t>
  </si>
  <si>
    <t>г. Заринск, просп. Строителей, д. 15</t>
  </si>
  <si>
    <t>г. Заринск, просп. Строителей, д. 33</t>
  </si>
  <si>
    <t>г. Заринск, просп. Строителей, д. 35</t>
  </si>
  <si>
    <t>г. Заринск, просп. Строителей, д. 35/1</t>
  </si>
  <si>
    <t>г. Заринск, просп. Строителей, д. 14/2</t>
  </si>
  <si>
    <t>г. Заринск, просп. Строителей, д. 21</t>
  </si>
  <si>
    <t>г. Заринск, просп. Строителей, д. 31/1</t>
  </si>
  <si>
    <t>г. Рубцовск, просп. Ленина, д. 21</t>
  </si>
  <si>
    <t>г. Рубцовск, просп. Ленина, д. 54</t>
  </si>
  <si>
    <t>г. Рубцовск, просп. Ленина, д. 178</t>
  </si>
  <si>
    <t>г. Рубцовск, просп. Ленина, д. 179</t>
  </si>
  <si>
    <t>г. Рубцовск, просп. Ленина, д. 182</t>
  </si>
  <si>
    <t>г. Рубцовск, просп. Ленина, д. 183</t>
  </si>
  <si>
    <t>г. Рубцовск, просп. Ленина, д. 189</t>
  </si>
  <si>
    <t>г. Рубцовск, просп. Ленина, д. 191</t>
  </si>
  <si>
    <t>г. Рубцовск, просп. Ленина, д. 192</t>
  </si>
  <si>
    <t>г. Рубцовск, просп. Ленина, д. 193</t>
  </si>
  <si>
    <t>г. Рубцовск, просп. Ленина, д. 194</t>
  </si>
  <si>
    <t>г. Рубцовск, просп. Ленина, д. 195</t>
  </si>
  <si>
    <t>г. Рубцовск, просп. Ленина, д. 26</t>
  </si>
  <si>
    <t>г. Рубцовск, просп. Ленина, д. 23</t>
  </si>
  <si>
    <t>г. Рубцовск, просп. Ленина, д. 40</t>
  </si>
  <si>
    <t>г. Рубцовск, просп. Ленина, д. 46</t>
  </si>
  <si>
    <t>г. Рубцовск, просп. Ленина, д. 53</t>
  </si>
  <si>
    <t>г. Рубцовск, просп. Рубцовский, д. 17</t>
  </si>
  <si>
    <t>г. Рубцовск, просп. Рубцовский, д. 30</t>
  </si>
  <si>
    <t>г. Рубцовск, просп. Рубцовский, д. 33</t>
  </si>
  <si>
    <t>г. Рубцовск, просп. Рубцовский, д. 38</t>
  </si>
  <si>
    <t>г. Рубцовск, просп. Рубцовский, д. 51</t>
  </si>
  <si>
    <t>г. Рубцовск, просп. Рубцовский, д. 53</t>
  </si>
  <si>
    <t>г. Рубцовск, просп. Рубцовский, д. 7</t>
  </si>
  <si>
    <t>г. Рубцовск, просп. Ленина, д. 127</t>
  </si>
  <si>
    <t>г. Рубцовск, просп. Ленина, д. 139</t>
  </si>
  <si>
    <t>г. Рубцовск, просп. Ленина, д. 16</t>
  </si>
  <si>
    <t>г. Рубцовск, просп. Ленина, д. 19</t>
  </si>
  <si>
    <t>г. Рубцовск, просп. Ленина, д. 22</t>
  </si>
  <si>
    <t>г. Рубцовск, просп. Ленина, д. 24</t>
  </si>
  <si>
    <t>г. Рубцовск, просп. Ленина, д. 35</t>
  </si>
  <si>
    <t>г. Рубцовск, просп. Ленина, д. 38</t>
  </si>
  <si>
    <t>г. Рубцовск, просп. Ленина, д. 50</t>
  </si>
  <si>
    <t>г. Рубцовск, просп. Ленина, д. 52</t>
  </si>
  <si>
    <t>г. Рубцовск, просп. Ленина, д. 57</t>
  </si>
  <si>
    <t>г. Рубцовск, просп. Ленина, д. 59</t>
  </si>
  <si>
    <t>г. Рубцовск, просп. Рубцовский, д. 31</t>
  </si>
  <si>
    <t>г. Рубцовск, просп. Ленина, д. 20</t>
  </si>
  <si>
    <t>г. Рубцовск, просп. Ленина, д. 31</t>
  </si>
  <si>
    <t>г. Рубцовск, просп. Ленина, д. 32</t>
  </si>
  <si>
    <t>г. Рубцовск, просп. Ленина, д. 176</t>
  </si>
  <si>
    <t>г. Рубцовск, просп. Рубцовский, д. 11</t>
  </si>
  <si>
    <t>г. Рубцовск, просп. Рубцовский, д. 19</t>
  </si>
  <si>
    <t>г. Рубцовск, просп. Рубцовский, д. 35</t>
  </si>
  <si>
    <t>Ребрихинский район, с. Ребриха, просп. Победы, д. 29</t>
  </si>
  <si>
    <t>Шипуновский район, с. Шипуново, 
просп. Комсомольский, д. 68</t>
  </si>
  <si>
    <t>Шипуновский район, с. Шипуново, 
просп. Комсомольский, д. 109</t>
  </si>
  <si>
    <t>Михайловский район, с. Михайловское, 
ул. Карла Маркса, д. 24</t>
  </si>
  <si>
    <t>Итого по городу Рубцовску 2019 год</t>
  </si>
  <si>
    <t>Благовещенский район, с. Леньки, ул. Центральная, д. 2</t>
  </si>
  <si>
    <t xml:space="preserve">Благовещенский район, р.п. Благовещенка, 
пер. Чапаевский, д. 80 </t>
  </si>
  <si>
    <t>Итого по Ельцовскому району за 2019 год</t>
  </si>
  <si>
    <t>Итого по г. Белокуриха 2019 год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</si>
  <si>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</si>
  <si>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</si>
  <si>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</si>
  <si>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</si>
  <si>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</si>
  <si>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</si>
  <si>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</si>
  <si>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</si>
  <si>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</si>
  <si>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Виды, установленные нормативным правовым актом Алтайского края</t>
  </si>
  <si>
    <t>ПРИЛОЖЕНИЕ 2</t>
  </si>
  <si>
    <t>Реестр многоквартирных домов по видам капитального ремонта</t>
  </si>
  <si>
    <t>Змеиногорский район, г. Змеиногорск, ул. Свердлова, д. 3</t>
  </si>
  <si>
    <t>г. Рубцовск, ул. Новоегорьевский тракт, д. 10</t>
  </si>
  <si>
    <t>г. Рубцовск, ул. Новоегорьевский тракт, д. 10А</t>
  </si>
  <si>
    <t>г. Рубцовск, ул. Новоегорьевский тракт, д. 12</t>
  </si>
  <si>
    <r>
      <t xml:space="preserve">от   </t>
    </r>
    <r>
      <rPr>
        <u/>
        <sz val="26"/>
        <rFont val="Times New Roman"/>
        <family val="1"/>
        <charset val="204"/>
      </rPr>
      <t xml:space="preserve">19 октября </t>
    </r>
    <r>
      <rPr>
        <sz val="26"/>
        <rFont val="Times New Roman"/>
        <family val="1"/>
        <charset val="204"/>
      </rPr>
      <t xml:space="preserve"> 2016   № </t>
    </r>
    <r>
      <rPr>
        <u/>
        <sz val="26"/>
        <rFont val="Times New Roman"/>
        <family val="1"/>
        <charset val="204"/>
      </rPr>
      <t>517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</si>
</sst>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72"/>
      <name val="Times New Roman"/>
      <family val="1"/>
      <charset val="204"/>
    </font>
    <font>
      <sz val="14"/>
      <color indexed="7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1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7" tint="-0.24997711111789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u/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2" fillId="0" borderId="0"/>
    <xf numFmtId="0" fontId="12" fillId="0" borderId="0" applyNumberFormat="0" applyBorder="0" applyProtection="0">
      <alignment horizontal="left" vertical="center"/>
    </xf>
    <xf numFmtId="164" fontId="1" fillId="0" borderId="0" applyNumberFormat="0" applyFont="0" applyFill="0" applyBorder="0" applyAlignment="0" applyProtection="0"/>
  </cellStyleXfs>
  <cellXfs count="466"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28" fillId="2" borderId="3" xfId="0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/>
    <xf numFmtId="0" fontId="7" fillId="2" borderId="3" xfId="0" applyNumberFormat="1" applyFont="1" applyFill="1" applyBorder="1" applyAlignment="1"/>
    <xf numFmtId="4" fontId="7" fillId="2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 applyProtection="1">
      <alignment horizontal="left" vertical="top" wrapText="1" readingOrder="1"/>
    </xf>
    <xf numFmtId="0" fontId="3" fillId="2" borderId="3" xfId="0" applyFont="1" applyFill="1" applyBorder="1" applyAlignment="1">
      <alignment horizontal="left" vertical="top" wrapText="1" readingOrder="1"/>
    </xf>
    <xf numFmtId="0" fontId="4" fillId="2" borderId="3" xfId="0" applyFont="1" applyFill="1" applyBorder="1" applyAlignment="1">
      <alignment horizontal="left" vertical="top" wrapText="1" readingOrder="1"/>
    </xf>
    <xf numFmtId="0" fontId="4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4" fontId="27" fillId="2" borderId="3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vertical="top"/>
    </xf>
    <xf numFmtId="0" fontId="16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/>
    </xf>
    <xf numFmtId="0" fontId="27" fillId="2" borderId="3" xfId="0" applyFont="1" applyFill="1" applyBorder="1" applyAlignment="1">
      <alignment horizontal="left" wrapText="1" readingOrder="1"/>
    </xf>
    <xf numFmtId="0" fontId="27" fillId="2" borderId="3" xfId="0" applyNumberFormat="1" applyFont="1" applyFill="1" applyBorder="1" applyAlignment="1" applyProtection="1">
      <alignment horizontal="left" wrapText="1" readingOrder="1"/>
    </xf>
    <xf numFmtId="0" fontId="27" fillId="2" borderId="3" xfId="0" applyFont="1" applyFill="1" applyBorder="1" applyAlignment="1">
      <alignment horizontal="left" vertical="top" wrapText="1" readingOrder="1"/>
    </xf>
    <xf numFmtId="0" fontId="18" fillId="0" borderId="0" xfId="0" applyFont="1" applyFill="1" applyAlignment="1">
      <alignment vertical="top"/>
    </xf>
    <xf numFmtId="0" fontId="7" fillId="2" borderId="3" xfId="0" applyNumberFormat="1" applyFont="1" applyFill="1" applyBorder="1" applyAlignment="1">
      <alignment wrapText="1"/>
    </xf>
    <xf numFmtId="0" fontId="0" fillId="0" borderId="0" xfId="0"/>
    <xf numFmtId="0" fontId="21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7" fillId="0" borderId="0" xfId="0" applyNumberFormat="1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0" fontId="24" fillId="2" borderId="0" xfId="0" applyFont="1" applyFill="1"/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26" fillId="0" borderId="0" xfId="0" applyFont="1" applyFill="1"/>
    <xf numFmtId="0" fontId="0" fillId="0" borderId="0" xfId="0" applyFill="1" applyBorder="1"/>
    <xf numFmtId="0" fontId="14" fillId="0" borderId="0" xfId="0" applyFont="1" applyFill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2" fontId="30" fillId="2" borderId="0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top"/>
    </xf>
    <xf numFmtId="4" fontId="8" fillId="2" borderId="3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24" fillId="0" borderId="0" xfId="0" applyFont="1" applyFill="1" applyAlignment="1"/>
    <xf numFmtId="0" fontId="25" fillId="0" borderId="0" xfId="0" applyFont="1" applyFill="1" applyAlignment="1"/>
    <xf numFmtId="0" fontId="9" fillId="0" borderId="0" xfId="0" applyFont="1" applyFill="1" applyAlignment="1"/>
    <xf numFmtId="0" fontId="15" fillId="0" borderId="0" xfId="0" applyFont="1" applyFill="1" applyAlignment="1"/>
    <xf numFmtId="0" fontId="8" fillId="2" borderId="3" xfId="0" applyFont="1" applyFill="1" applyBorder="1" applyAlignment="1">
      <alignment horizontal="left"/>
    </xf>
    <xf numFmtId="2" fontId="8" fillId="2" borderId="0" xfId="0" applyNumberFormat="1" applyFont="1" applyFill="1" applyBorder="1" applyAlignment="1"/>
    <xf numFmtId="0" fontId="8" fillId="2" borderId="0" xfId="0" applyFont="1" applyFill="1" applyAlignment="1"/>
    <xf numFmtId="0" fontId="8" fillId="2" borderId="0" xfId="0" applyFont="1" applyFill="1" applyBorder="1" applyAlignment="1"/>
    <xf numFmtId="0" fontId="32" fillId="2" borderId="0" xfId="0" applyFont="1" applyFill="1" applyAlignment="1"/>
    <xf numFmtId="0" fontId="4" fillId="2" borderId="0" xfId="0" applyNumberFormat="1" applyFont="1" applyFill="1" applyBorder="1" applyAlignment="1"/>
    <xf numFmtId="4" fontId="7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 vertical="top"/>
    </xf>
    <xf numFmtId="4" fontId="4" fillId="2" borderId="0" xfId="0" applyNumberFormat="1" applyFont="1" applyFill="1" applyBorder="1" applyAlignment="1"/>
    <xf numFmtId="4" fontId="29" fillId="2" borderId="3" xfId="0" applyNumberFormat="1" applyFont="1" applyFill="1" applyBorder="1" applyAlignment="1">
      <alignment horizontal="right" vertical="top" wrapText="1"/>
    </xf>
    <xf numFmtId="4" fontId="8" fillId="2" borderId="3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27" fillId="2" borderId="3" xfId="3" applyNumberFormat="1" applyFont="1" applyFill="1" applyBorder="1" applyAlignment="1">
      <alignment horizontal="right" vertical="top"/>
    </xf>
    <xf numFmtId="0" fontId="4" fillId="2" borderId="3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/>
    </xf>
    <xf numFmtId="0" fontId="18" fillId="0" borderId="0" xfId="0" applyFont="1" applyFill="1" applyAlignment="1"/>
    <xf numFmtId="0" fontId="24" fillId="0" borderId="0" xfId="0" applyFont="1" applyFill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" fontId="27" fillId="2" borderId="3" xfId="0" applyNumberFormat="1" applyFont="1" applyFill="1" applyBorder="1" applyAlignment="1">
      <alignment horizontal="right"/>
    </xf>
    <xf numFmtId="4" fontId="7" fillId="2" borderId="3" xfId="3" applyNumberFormat="1" applyFont="1" applyFill="1" applyBorder="1" applyAlignment="1">
      <alignment horizontal="right"/>
    </xf>
    <xf numFmtId="4" fontId="4" fillId="2" borderId="3" xfId="3" applyNumberFormat="1" applyFont="1" applyFill="1" applyBorder="1" applyAlignment="1">
      <alignment horizontal="right" vertical="top"/>
    </xf>
    <xf numFmtId="4" fontId="8" fillId="2" borderId="3" xfId="0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>
      <alignment horizontal="right" vertical="top" wrapText="1"/>
    </xf>
    <xf numFmtId="0" fontId="30" fillId="2" borderId="0" xfId="0" applyNumberFormat="1" applyFont="1" applyFill="1" applyBorder="1" applyAlignment="1"/>
    <xf numFmtId="0" fontId="4" fillId="0" borderId="0" xfId="0" applyFont="1" applyFill="1"/>
    <xf numFmtId="0" fontId="28" fillId="0" borderId="0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24" fillId="0" borderId="0" xfId="0" applyFont="1" applyFill="1" applyBorder="1" applyAlignment="1"/>
    <xf numFmtId="0" fontId="33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/>
    <xf numFmtId="0" fontId="28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NumberFormat="1" applyFont="1" applyFill="1" applyBorder="1" applyAlignment="1">
      <alignment vertical="top" wrapText="1"/>
    </xf>
    <xf numFmtId="4" fontId="28" fillId="2" borderId="3" xfId="0" applyNumberFormat="1" applyFont="1" applyFill="1" applyBorder="1" applyAlignment="1">
      <alignment horizontal="right" vertical="top" wrapText="1"/>
    </xf>
    <xf numFmtId="0" fontId="28" fillId="2" borderId="3" xfId="0" applyFont="1" applyFill="1" applyBorder="1" applyAlignment="1">
      <alignment horizontal="center" wrapText="1"/>
    </xf>
    <xf numFmtId="4" fontId="29" fillId="2" borderId="3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top"/>
    </xf>
    <xf numFmtId="0" fontId="0" fillId="2" borderId="0" xfId="0" applyFill="1" applyAlignment="1"/>
    <xf numFmtId="0" fontId="0" fillId="2" borderId="0" xfId="0" applyFill="1" applyAlignment="1">
      <alignment vertical="top"/>
    </xf>
    <xf numFmtId="0" fontId="7" fillId="2" borderId="0" xfId="0" applyNumberFormat="1" applyFont="1" applyFill="1" applyBorder="1" applyAlignment="1"/>
    <xf numFmtId="0" fontId="33" fillId="2" borderId="3" xfId="0" applyNumberFormat="1" applyFont="1" applyFill="1" applyBorder="1" applyAlignment="1">
      <alignment horizontal="left"/>
    </xf>
    <xf numFmtId="0" fontId="33" fillId="2" borderId="3" xfId="0" applyNumberFormat="1" applyFont="1" applyFill="1" applyBorder="1" applyAlignment="1">
      <alignment wrapText="1"/>
    </xf>
    <xf numFmtId="4" fontId="33" fillId="2" borderId="3" xfId="0" applyNumberFormat="1" applyFont="1" applyFill="1" applyBorder="1" applyAlignment="1">
      <alignment horizontal="right" wrapText="1"/>
    </xf>
    <xf numFmtId="0" fontId="28" fillId="2" borderId="3" xfId="0" applyNumberFormat="1" applyFont="1" applyFill="1" applyBorder="1" applyAlignment="1">
      <alignment horizontal="center" vertical="top" wrapText="1"/>
    </xf>
    <xf numFmtId="0" fontId="28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4" fillId="2" borderId="0" xfId="0" applyFont="1" applyFill="1"/>
    <xf numFmtId="4" fontId="4" fillId="2" borderId="3" xfId="1" applyNumberFormat="1" applyFont="1" applyFill="1" applyBorder="1" applyAlignment="1">
      <alignment horizontal="right" vertical="top"/>
    </xf>
    <xf numFmtId="0" fontId="27" fillId="2" borderId="3" xfId="0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vertical="top"/>
    </xf>
    <xf numFmtId="0" fontId="27" fillId="2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4" fontId="13" fillId="2" borderId="3" xfId="0" applyNumberFormat="1" applyFont="1" applyFill="1" applyBorder="1" applyAlignment="1">
      <alignment horizontal="right" vertical="top"/>
    </xf>
    <xf numFmtId="4" fontId="11" fillId="2" borderId="3" xfId="0" applyNumberFormat="1" applyFont="1" applyFill="1" applyBorder="1" applyAlignment="1">
      <alignment horizontal="right" vertical="top"/>
    </xf>
    <xf numFmtId="4" fontId="20" fillId="2" borderId="3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wrapText="1"/>
    </xf>
    <xf numFmtId="4" fontId="7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 applyProtection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 applyProtection="1">
      <alignment horizontal="right" wrapText="1"/>
    </xf>
    <xf numFmtId="4" fontId="27" fillId="2" borderId="5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0" fontId="27" fillId="2" borderId="3" xfId="0" applyFont="1" applyFill="1" applyBorder="1" applyAlignment="1">
      <alignment vertical="top"/>
    </xf>
    <xf numFmtId="4" fontId="29" fillId="2" borderId="3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top"/>
    </xf>
    <xf numFmtId="4" fontId="27" fillId="2" borderId="3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top" wrapText="1"/>
    </xf>
    <xf numFmtId="4" fontId="9" fillId="2" borderId="3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top"/>
    </xf>
    <xf numFmtId="0" fontId="7" fillId="2" borderId="3" xfId="0" applyNumberFormat="1" applyFont="1" applyFill="1" applyBorder="1" applyAlignment="1">
      <alignment vertical="top" wrapText="1"/>
    </xf>
    <xf numFmtId="4" fontId="7" fillId="2" borderId="3" xfId="1" applyNumberFormat="1" applyFont="1" applyFill="1" applyBorder="1" applyAlignment="1">
      <alignment horizontal="right" vertical="top"/>
    </xf>
    <xf numFmtId="0" fontId="16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vertical="top" wrapText="1"/>
    </xf>
    <xf numFmtId="4" fontId="7" fillId="2" borderId="3" xfId="1" applyNumberFormat="1" applyFont="1" applyFill="1" applyBorder="1" applyAlignment="1">
      <alignment horizontal="right"/>
    </xf>
    <xf numFmtId="0" fontId="16" fillId="2" borderId="0" xfId="1" applyFont="1" applyFill="1" applyBorder="1" applyAlignment="1">
      <alignment horizontal="left"/>
    </xf>
    <xf numFmtId="0" fontId="3" fillId="2" borderId="3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 wrapText="1" readingOrder="1"/>
    </xf>
    <xf numFmtId="0" fontId="27" fillId="2" borderId="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top"/>
    </xf>
    <xf numFmtId="0" fontId="0" fillId="2" borderId="0" xfId="0" applyFill="1" applyBorder="1"/>
    <xf numFmtId="0" fontId="4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 vertical="center"/>
    </xf>
    <xf numFmtId="4" fontId="4" fillId="2" borderId="3" xfId="1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25" fillId="2" borderId="0" xfId="0" applyFont="1" applyFill="1" applyAlignment="1"/>
    <xf numFmtId="0" fontId="26" fillId="2" borderId="0" xfId="0" applyFont="1" applyFill="1"/>
    <xf numFmtId="0" fontId="24" fillId="2" borderId="0" xfId="0" applyFont="1" applyFill="1" applyAlignment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29" fillId="2" borderId="3" xfId="0" applyNumberFormat="1" applyFont="1" applyFill="1" applyBorder="1" applyAlignment="1" applyProtection="1">
      <alignment horizontal="left"/>
    </xf>
    <xf numFmtId="1" fontId="4" fillId="2" borderId="3" xfId="0" applyNumberFormat="1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center" wrapText="1"/>
    </xf>
    <xf numFmtId="0" fontId="26" fillId="2" borderId="0" xfId="0" applyFont="1" applyFill="1" applyBorder="1"/>
    <xf numFmtId="4" fontId="20" fillId="2" borderId="3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 vertical="top"/>
    </xf>
    <xf numFmtId="2" fontId="17" fillId="2" borderId="0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7" fillId="2" borderId="6" xfId="0" applyNumberFormat="1" applyFont="1" applyFill="1" applyBorder="1" applyAlignment="1"/>
    <xf numFmtId="0" fontId="27" fillId="2" borderId="7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top" wrapText="1"/>
    </xf>
    <xf numFmtId="0" fontId="27" fillId="2" borderId="6" xfId="0" applyFont="1" applyFill="1" applyBorder="1" applyAlignment="1">
      <alignment wrapText="1"/>
    </xf>
    <xf numFmtId="0" fontId="27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49" fontId="4" fillId="2" borderId="3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 readingOrder="1"/>
    </xf>
    <xf numFmtId="4" fontId="7" fillId="2" borderId="3" xfId="0" applyNumberFormat="1" applyFont="1" applyFill="1" applyBorder="1" applyAlignment="1" applyProtection="1">
      <alignment horizontal="right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right" vertical="top"/>
    </xf>
    <xf numFmtId="4" fontId="7" fillId="2" borderId="0" xfId="0" applyNumberFormat="1" applyFont="1" applyFill="1" applyBorder="1" applyAlignment="1" applyProtection="1">
      <alignment horizontal="right" wrapText="1"/>
    </xf>
    <xf numFmtId="0" fontId="4" fillId="2" borderId="13" xfId="0" applyNumberFormat="1" applyFont="1" applyFill="1" applyBorder="1" applyAlignment="1">
      <alignment vertical="top" wrapText="1"/>
    </xf>
    <xf numFmtId="0" fontId="5" fillId="2" borderId="19" xfId="0" applyNumberFormat="1" applyFont="1" applyFill="1" applyBorder="1" applyAlignment="1" applyProtection="1">
      <alignment horizontal="left" wrapText="1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5" fillId="2" borderId="3" xfId="0" applyNumberFormat="1" applyFont="1" applyFill="1" applyBorder="1" applyAlignment="1" applyProtection="1">
      <alignment horizontal="left"/>
    </xf>
    <xf numFmtId="0" fontId="4" fillId="2" borderId="3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Border="1" applyAlignment="1">
      <alignment horizontal="right" vertical="top"/>
    </xf>
    <xf numFmtId="0" fontId="7" fillId="2" borderId="25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horizontal="right" vertical="top"/>
    </xf>
    <xf numFmtId="0" fontId="24" fillId="2" borderId="0" xfId="0" applyFont="1" applyFill="1" applyBorder="1"/>
    <xf numFmtId="0" fontId="7" fillId="2" borderId="5" xfId="0" applyNumberFormat="1" applyFont="1" applyFill="1" applyBorder="1" applyAlignment="1" applyProtection="1">
      <alignment vertical="center"/>
    </xf>
    <xf numFmtId="0" fontId="7" fillId="2" borderId="1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readingOrder="1"/>
    </xf>
    <xf numFmtId="0" fontId="3" fillId="2" borderId="3" xfId="0" applyNumberFormat="1" applyFont="1" applyFill="1" applyBorder="1" applyAlignment="1" applyProtection="1">
      <alignment horizontal="left" vertical="top" readingOrder="1"/>
    </xf>
    <xf numFmtId="0" fontId="3" fillId="2" borderId="3" xfId="0" applyFont="1" applyFill="1" applyBorder="1" applyAlignment="1">
      <alignment horizontal="left" vertical="top" readingOrder="1"/>
    </xf>
    <xf numFmtId="4" fontId="7" fillId="2" borderId="3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>
      <alignment horizontal="left" vertical="top" wrapText="1" indent="1"/>
    </xf>
    <xf numFmtId="0" fontId="7" fillId="2" borderId="8" xfId="0" applyNumberFormat="1" applyFont="1" applyFill="1" applyBorder="1" applyAlignment="1">
      <alignment horizontal="left" vertical="top"/>
    </xf>
    <xf numFmtId="0" fontId="9" fillId="2" borderId="0" xfId="0" applyFont="1" applyFill="1" applyAlignment="1"/>
    <xf numFmtId="0" fontId="4" fillId="2" borderId="0" xfId="0" applyFont="1" applyFill="1"/>
    <xf numFmtId="0" fontId="8" fillId="2" borderId="13" xfId="0" applyFont="1" applyFill="1" applyBorder="1" applyAlignment="1">
      <alignment horizontal="left"/>
    </xf>
    <xf numFmtId="0" fontId="15" fillId="2" borderId="0" xfId="0" applyFont="1" applyFill="1" applyAlignment="1">
      <alignment vertical="top"/>
    </xf>
    <xf numFmtId="0" fontId="27" fillId="2" borderId="5" xfId="0" applyNumberFormat="1" applyFont="1" applyFill="1" applyBorder="1" applyAlignment="1" applyProtection="1">
      <alignment horizontal="left" wrapText="1" readingOrder="1"/>
    </xf>
    <xf numFmtId="0" fontId="15" fillId="2" borderId="0" xfId="0" applyFont="1" applyFill="1" applyAlignment="1"/>
    <xf numFmtId="3" fontId="10" fillId="2" borderId="0" xfId="0" applyNumberFormat="1" applyFont="1" applyFill="1" applyBorder="1" applyAlignment="1"/>
    <xf numFmtId="4" fontId="8" fillId="2" borderId="0" xfId="0" applyNumberFormat="1" applyFont="1" applyFill="1" applyBorder="1" applyAlignment="1"/>
    <xf numFmtId="0" fontId="3" fillId="2" borderId="5" xfId="0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vertical="top"/>
    </xf>
    <xf numFmtId="4" fontId="8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4" fontId="8" fillId="2" borderId="3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/>
    </xf>
    <xf numFmtId="0" fontId="29" fillId="2" borderId="3" xfId="0" applyNumberFormat="1" applyFont="1" applyFill="1" applyBorder="1" applyAlignment="1" applyProtection="1">
      <alignment horizontal="left" vertical="top" wrapText="1" readingOrder="1"/>
    </xf>
    <xf numFmtId="0" fontId="29" fillId="2" borderId="3" xfId="0" applyNumberFormat="1" applyFont="1" applyFill="1" applyBorder="1" applyAlignment="1">
      <alignment horizontal="center"/>
    </xf>
    <xf numFmtId="0" fontId="29" fillId="2" borderId="5" xfId="0" applyNumberFormat="1" applyFont="1" applyFill="1" applyBorder="1" applyAlignment="1"/>
    <xf numFmtId="0" fontId="4" fillId="2" borderId="3" xfId="2" applyFont="1" applyFill="1" applyBorder="1" applyAlignment="1">
      <alignment horizontal="center" vertical="top" wrapText="1"/>
    </xf>
    <xf numFmtId="4" fontId="33" fillId="2" borderId="3" xfId="0" applyNumberFormat="1" applyFont="1" applyFill="1" applyBorder="1" applyAlignment="1">
      <alignment horizontal="right" vertical="top" wrapText="1"/>
    </xf>
    <xf numFmtId="4" fontId="28" fillId="2" borderId="5" xfId="0" applyNumberFormat="1" applyFont="1" applyFill="1" applyBorder="1" applyAlignment="1">
      <alignment horizontal="right" vertical="top" wrapText="1"/>
    </xf>
    <xf numFmtId="3" fontId="36" fillId="2" borderId="0" xfId="0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 vertical="top"/>
    </xf>
    <xf numFmtId="0" fontId="7" fillId="2" borderId="12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/>
    </xf>
    <xf numFmtId="1" fontId="7" fillId="0" borderId="3" xfId="0" applyNumberFormat="1" applyFont="1" applyBorder="1"/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/>
    <xf numFmtId="1" fontId="4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 readingOrder="1"/>
    </xf>
    <xf numFmtId="0" fontId="3" fillId="0" borderId="3" xfId="0" applyNumberFormat="1" applyFont="1" applyFill="1" applyBorder="1" applyAlignment="1" applyProtection="1">
      <alignment horizontal="left" vertical="top" wrapText="1" readingOrder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center" wrapText="1"/>
    </xf>
    <xf numFmtId="3" fontId="27" fillId="2" borderId="3" xfId="0" applyNumberFormat="1" applyFont="1" applyFill="1" applyBorder="1" applyAlignment="1">
      <alignment horizontal="center"/>
    </xf>
    <xf numFmtId="4" fontId="4" fillId="2" borderId="5" xfId="1" applyNumberFormat="1" applyFont="1" applyFill="1" applyBorder="1" applyAlignment="1">
      <alignment horizontal="right" vertical="top"/>
    </xf>
    <xf numFmtId="4" fontId="27" fillId="2" borderId="5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 vertical="top"/>
    </xf>
    <xf numFmtId="4" fontId="3" fillId="2" borderId="12" xfId="0" applyNumberFormat="1" applyFont="1" applyFill="1" applyBorder="1" applyAlignment="1">
      <alignment horizontal="right" vertical="top"/>
    </xf>
    <xf numFmtId="4" fontId="28" fillId="2" borderId="3" xfId="0" applyNumberFormat="1" applyFont="1" applyFill="1" applyBorder="1" applyAlignment="1">
      <alignment horizontal="right" vertical="center" wrapText="1"/>
    </xf>
    <xf numFmtId="4" fontId="30" fillId="2" borderId="3" xfId="0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 applyProtection="1">
      <alignment horizontal="right" vertical="center"/>
      <protection hidden="1"/>
    </xf>
    <xf numFmtId="4" fontId="4" fillId="2" borderId="5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14" xfId="0" applyNumberFormat="1" applyFont="1" applyFill="1" applyBorder="1" applyAlignment="1"/>
    <xf numFmtId="4" fontId="4" fillId="0" borderId="0" xfId="0" applyNumberFormat="1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left" wrapText="1"/>
    </xf>
    <xf numFmtId="0" fontId="7" fillId="2" borderId="13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4" fontId="7" fillId="2" borderId="5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horizontal="right" vertical="top" wrapText="1"/>
    </xf>
    <xf numFmtId="4" fontId="7" fillId="2" borderId="5" xfId="0" applyNumberFormat="1" applyFont="1" applyFill="1" applyBorder="1" applyAlignment="1" applyProtection="1">
      <alignment horizontal="right" wrapText="1"/>
    </xf>
    <xf numFmtId="4" fontId="27" fillId="2" borderId="5" xfId="0" applyNumberFormat="1" applyFont="1" applyFill="1" applyBorder="1" applyAlignment="1">
      <alignment horizontal="right" vertical="top" wrapText="1"/>
    </xf>
    <xf numFmtId="4" fontId="29" fillId="2" borderId="5" xfId="0" applyNumberFormat="1" applyFont="1" applyFill="1" applyBorder="1" applyAlignment="1">
      <alignment horizontal="right" wrapText="1"/>
    </xf>
    <xf numFmtId="4" fontId="29" fillId="2" borderId="5" xfId="0" applyNumberFormat="1" applyFont="1" applyFill="1" applyBorder="1" applyAlignment="1">
      <alignment horizontal="right"/>
    </xf>
    <xf numFmtId="4" fontId="7" fillId="2" borderId="5" xfId="1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 wrapText="1"/>
    </xf>
    <xf numFmtId="4" fontId="7" fillId="2" borderId="5" xfId="1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 vertical="top"/>
    </xf>
    <xf numFmtId="4" fontId="4" fillId="2" borderId="16" xfId="1" applyNumberFormat="1" applyFont="1" applyFill="1" applyBorder="1" applyAlignment="1">
      <alignment horizontal="right" vertical="top"/>
    </xf>
    <xf numFmtId="4" fontId="7" fillId="0" borderId="5" xfId="0" applyNumberFormat="1" applyFont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8" fillId="2" borderId="5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5" xfId="2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/>
    </xf>
    <xf numFmtId="4" fontId="23" fillId="2" borderId="10" xfId="0" applyNumberFormat="1" applyFont="1" applyFill="1" applyBorder="1" applyAlignment="1">
      <alignment horizontal="right" vertical="top"/>
    </xf>
    <xf numFmtId="4" fontId="23" fillId="2" borderId="4" xfId="0" applyNumberFormat="1" applyFont="1" applyFill="1" applyBorder="1" applyAlignment="1">
      <alignment horizontal="right" vertical="top"/>
    </xf>
    <xf numFmtId="4" fontId="7" fillId="2" borderId="8" xfId="0" applyNumberFormat="1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/>
    </xf>
    <xf numFmtId="4" fontId="7" fillId="2" borderId="5" xfId="3" applyNumberFormat="1" applyFont="1" applyFill="1" applyBorder="1" applyAlignment="1">
      <alignment horizontal="right"/>
    </xf>
    <xf numFmtId="4" fontId="7" fillId="2" borderId="12" xfId="0" applyNumberFormat="1" applyFont="1" applyFill="1" applyBorder="1" applyAlignment="1">
      <alignment horizontal="right"/>
    </xf>
    <xf numFmtId="4" fontId="7" fillId="2" borderId="16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 vertical="top"/>
    </xf>
    <xf numFmtId="4" fontId="7" fillId="2" borderId="5" xfId="0" applyNumberFormat="1" applyFont="1" applyFill="1" applyBorder="1" applyAlignment="1">
      <alignment horizontal="right" vertical="top" wrapText="1"/>
    </xf>
    <xf numFmtId="4" fontId="29" fillId="2" borderId="5" xfId="0" applyNumberFormat="1" applyFont="1" applyFill="1" applyBorder="1" applyAlignment="1">
      <alignment horizontal="right" vertical="top"/>
    </xf>
    <xf numFmtId="4" fontId="7" fillId="2" borderId="5" xfId="0" applyNumberFormat="1" applyFont="1" applyFill="1" applyBorder="1" applyAlignment="1" applyProtection="1">
      <alignment horizontal="right" vertical="top" wrapText="1"/>
    </xf>
    <xf numFmtId="4" fontId="6" fillId="2" borderId="5" xfId="0" applyNumberFormat="1" applyFont="1" applyFill="1" applyBorder="1" applyAlignment="1" applyProtection="1">
      <alignment horizontal="right" vertical="top" wrapText="1"/>
    </xf>
    <xf numFmtId="4" fontId="7" fillId="2" borderId="11" xfId="0" applyNumberFormat="1" applyFont="1" applyFill="1" applyBorder="1" applyAlignment="1">
      <alignment horizontal="right"/>
    </xf>
    <xf numFmtId="4" fontId="33" fillId="2" borderId="5" xfId="0" applyNumberFormat="1" applyFont="1" applyFill="1" applyBorder="1" applyAlignment="1">
      <alignment horizontal="right" wrapText="1"/>
    </xf>
    <xf numFmtId="4" fontId="28" fillId="2" borderId="5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 applyProtection="1">
      <alignment horizontal="right" vertical="top"/>
    </xf>
    <xf numFmtId="4" fontId="7" fillId="2" borderId="5" xfId="0" applyNumberFormat="1" applyFont="1" applyFill="1" applyBorder="1" applyAlignment="1" applyProtection="1">
      <alignment horizontal="right" vertical="top"/>
    </xf>
    <xf numFmtId="4" fontId="4" fillId="2" borderId="5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 applyProtection="1">
      <alignment horizontal="right" vertical="top" wrapText="1"/>
      <protection hidden="1"/>
    </xf>
    <xf numFmtId="4" fontId="8" fillId="2" borderId="5" xfId="0" applyNumberFormat="1" applyFont="1" applyFill="1" applyBorder="1" applyAlignment="1">
      <alignment horizontal="right" vertical="top" wrapText="1"/>
    </xf>
    <xf numFmtId="4" fontId="8" fillId="2" borderId="5" xfId="0" applyNumberFormat="1" applyFont="1" applyFill="1" applyBorder="1" applyAlignment="1">
      <alignment horizontal="right" wrapText="1"/>
    </xf>
    <xf numFmtId="4" fontId="29" fillId="2" borderId="5" xfId="0" applyNumberFormat="1" applyFont="1" applyFill="1" applyBorder="1" applyAlignment="1">
      <alignment horizontal="right" vertical="top" wrapText="1"/>
    </xf>
    <xf numFmtId="4" fontId="33" fillId="2" borderId="5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/>
    <xf numFmtId="0" fontId="0" fillId="2" borderId="3" xfId="0" applyFill="1" applyBorder="1"/>
    <xf numFmtId="4" fontId="23" fillId="2" borderId="3" xfId="0" applyNumberFormat="1" applyFont="1" applyFill="1" applyBorder="1" applyAlignment="1">
      <alignment horizontal="right" vertical="top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left"/>
    </xf>
    <xf numFmtId="0" fontId="7" fillId="2" borderId="17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5" fillId="2" borderId="36" xfId="0" applyNumberFormat="1" applyFont="1" applyFill="1" applyBorder="1" applyAlignment="1" applyProtection="1">
      <alignment horizontal="left"/>
    </xf>
    <xf numFmtId="0" fontId="6" fillId="2" borderId="33" xfId="0" applyNumberFormat="1" applyFont="1" applyFill="1" applyBorder="1" applyAlignment="1" applyProtection="1">
      <alignment horizontal="center" vertical="top" wrapText="1"/>
    </xf>
    <xf numFmtId="0" fontId="5" fillId="2" borderId="35" xfId="0" applyNumberFormat="1" applyFont="1" applyFill="1" applyBorder="1" applyAlignment="1" applyProtection="1">
      <alignment horizontal="left"/>
    </xf>
    <xf numFmtId="0" fontId="3" fillId="2" borderId="17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wrapText="1"/>
    </xf>
    <xf numFmtId="4" fontId="4" fillId="2" borderId="3" xfId="0" applyNumberFormat="1" applyFont="1" applyFill="1" applyBorder="1" applyAlignment="1" applyProtection="1">
      <alignment horizontal="righ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wrapText="1"/>
    </xf>
    <xf numFmtId="0" fontId="8" fillId="2" borderId="5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7" fillId="2" borderId="5" xfId="0" applyNumberFormat="1" applyFont="1" applyFill="1" applyBorder="1" applyAlignment="1">
      <alignment horizontal="left"/>
    </xf>
    <xf numFmtId="0" fontId="7" fillId="2" borderId="13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/>
    </xf>
    <xf numFmtId="0" fontId="7" fillId="2" borderId="16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0" fontId="7" fillId="2" borderId="11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38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NumberFormat="1" applyFont="1" applyFill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left" vertical="center" wrapText="1"/>
    </xf>
    <xf numFmtId="0" fontId="7" fillId="2" borderId="24" xfId="0" applyNumberFormat="1" applyFont="1" applyFill="1" applyBorder="1" applyAlignment="1" applyProtection="1">
      <alignment horizontal="left" vertical="center" wrapText="1"/>
    </xf>
    <xf numFmtId="0" fontId="7" fillId="2" borderId="34" xfId="0" applyNumberFormat="1" applyFont="1" applyFill="1" applyBorder="1" applyAlignment="1" applyProtection="1">
      <alignment horizontal="left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12" xfId="0" applyNumberFormat="1" applyFont="1" applyFill="1" applyBorder="1" applyAlignment="1" applyProtection="1">
      <alignment horizontal="left" wrapText="1"/>
    </xf>
    <xf numFmtId="0" fontId="7" fillId="2" borderId="5" xfId="0" applyNumberFormat="1" applyFont="1" applyFill="1" applyBorder="1" applyAlignment="1" applyProtection="1">
      <alignment horizontal="left" wrapText="1"/>
    </xf>
    <xf numFmtId="0" fontId="7" fillId="2" borderId="13" xfId="0" applyNumberFormat="1" applyFont="1" applyFill="1" applyBorder="1" applyAlignment="1" applyProtection="1">
      <alignment horizontal="left" wrapText="1"/>
    </xf>
    <xf numFmtId="0" fontId="7" fillId="2" borderId="35" xfId="0" applyNumberFormat="1" applyFont="1" applyFill="1" applyBorder="1" applyAlignment="1" applyProtection="1">
      <alignment horizontal="left" wrapText="1"/>
    </xf>
    <xf numFmtId="0" fontId="7" fillId="2" borderId="24" xfId="0" applyNumberFormat="1" applyFont="1" applyFill="1" applyBorder="1" applyAlignment="1" applyProtection="1">
      <alignment horizontal="left" wrapText="1"/>
    </xf>
    <xf numFmtId="0" fontId="7" fillId="2" borderId="34" xfId="0" applyNumberFormat="1" applyFont="1" applyFill="1" applyBorder="1" applyAlignment="1" applyProtection="1">
      <alignment horizontal="left" wrapText="1"/>
    </xf>
    <xf numFmtId="0" fontId="7" fillId="2" borderId="21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NumberFormat="1" applyFont="1" applyFill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 4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1.xml"/><Relationship Id="rId72" Type="http://schemas.openxmlformats.org/officeDocument/2006/relationships/revisionLog" Target="revisionLog12.xml"/><Relationship Id="rId85" Type="http://schemas.openxmlformats.org/officeDocument/2006/relationships/revisionLog" Target="revisionLog3.xml"/><Relationship Id="rId68" Type="http://schemas.openxmlformats.org/officeDocument/2006/relationships/revisionLog" Target="revisionLog13.xml"/><Relationship Id="rId63" Type="http://schemas.openxmlformats.org/officeDocument/2006/relationships/revisionLog" Target="revisionLog121.xml"/><Relationship Id="rId76" Type="http://schemas.openxmlformats.org/officeDocument/2006/relationships/revisionLog" Target="revisionLog17.xml"/><Relationship Id="rId84" Type="http://schemas.openxmlformats.org/officeDocument/2006/relationships/revisionLog" Target="revisionLog2.xml"/><Relationship Id="rId71" Type="http://schemas.openxmlformats.org/officeDocument/2006/relationships/revisionLog" Target="revisionLog18.xml"/><Relationship Id="rId67" Type="http://schemas.openxmlformats.org/officeDocument/2006/relationships/revisionLog" Target="revisionLog171.xml"/><Relationship Id="rId59" Type="http://schemas.openxmlformats.org/officeDocument/2006/relationships/revisionLog" Target="revisionLog131.xml"/><Relationship Id="rId75" Type="http://schemas.openxmlformats.org/officeDocument/2006/relationships/revisionLog" Target="revisionLog110.xml"/><Relationship Id="rId70" Type="http://schemas.openxmlformats.org/officeDocument/2006/relationships/revisionLog" Target="revisionLog181.xml"/><Relationship Id="rId62" Type="http://schemas.openxmlformats.org/officeDocument/2006/relationships/revisionLog" Target="revisionLog1711.xml"/><Relationship Id="rId83" Type="http://schemas.openxmlformats.org/officeDocument/2006/relationships/revisionLog" Target="revisionLog1.xml"/><Relationship Id="rId79" Type="http://schemas.openxmlformats.org/officeDocument/2006/relationships/revisionLog" Target="revisionLog111.xml"/><Relationship Id="rId74" Type="http://schemas.openxmlformats.org/officeDocument/2006/relationships/revisionLog" Target="revisionLog112.xml"/><Relationship Id="rId66" Type="http://schemas.openxmlformats.org/officeDocument/2006/relationships/revisionLog" Target="revisionLog1811.xml"/><Relationship Id="rId58" Type="http://schemas.openxmlformats.org/officeDocument/2006/relationships/revisionLog" Target="revisionLog1311.xml"/><Relationship Id="rId61" Type="http://schemas.openxmlformats.org/officeDocument/2006/relationships/revisionLog" Target="revisionLog17111.xml"/><Relationship Id="rId57" Type="http://schemas.openxmlformats.org/officeDocument/2006/relationships/revisionLog" Target="revisionLog13111.xml"/><Relationship Id="rId82" Type="http://schemas.openxmlformats.org/officeDocument/2006/relationships/revisionLog" Target="revisionLog14.xml"/><Relationship Id="rId78" Type="http://schemas.openxmlformats.org/officeDocument/2006/relationships/revisionLog" Target="revisionLog1111.xml"/><Relationship Id="rId60" Type="http://schemas.openxmlformats.org/officeDocument/2006/relationships/revisionLog" Target="revisionLog171111.xml"/><Relationship Id="rId73" Type="http://schemas.openxmlformats.org/officeDocument/2006/relationships/revisionLog" Target="revisionLog113.xml"/><Relationship Id="rId81" Type="http://schemas.openxmlformats.org/officeDocument/2006/relationships/revisionLog" Target="revisionLog141.xml"/><Relationship Id="rId65" Type="http://schemas.openxmlformats.org/officeDocument/2006/relationships/revisionLog" Target="revisionLog18111.xml"/><Relationship Id="rId86" Type="http://schemas.openxmlformats.org/officeDocument/2006/relationships/revisionLog" Target="revisionLog4.xml"/><Relationship Id="rId64" Type="http://schemas.openxmlformats.org/officeDocument/2006/relationships/revisionLog" Target="revisionLog181111.xml"/><Relationship Id="rId56" Type="http://schemas.openxmlformats.org/officeDocument/2006/relationships/revisionLog" Target="revisionLog131111.xml"/><Relationship Id="rId69" Type="http://schemas.openxmlformats.org/officeDocument/2006/relationships/revisionLog" Target="revisionLog115.xml"/><Relationship Id="rId77" Type="http://schemas.openxmlformats.org/officeDocument/2006/relationships/revisionLog" Target="revisionLog111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321F80-A463-425E-BBE7-5A41036C421C}" diskRevisions="1" revisionId="29595" version="48">
  <header guid="{88D926DE-0D32-48F0-9720-BB782EFEB947}" dateTime="2016-09-14T17:29:32" maxSheetId="2" userName="Pinyaskin" r:id="rId56" minRId="16490" maxRId="16497">
    <sheetIdMap count="1">
      <sheetId val="1"/>
    </sheetIdMap>
  </header>
  <header guid="{59BBF745-D8D8-43C7-9150-F002B3AB55DE}" dateTime="2016-09-20T09:43:31" maxSheetId="2" userName="Pinyaskin" r:id="rId57" minRId="16498" maxRId="16758">
    <sheetIdMap count="1">
      <sheetId val="1"/>
    </sheetIdMap>
  </header>
  <header guid="{0229B823-BA17-45E3-B158-B67E5EEB5A64}" dateTime="2016-09-20T10:45:33" maxSheetId="2" userName="Pinyaskin" r:id="rId58" minRId="16761">
    <sheetIdMap count="1">
      <sheetId val="1"/>
    </sheetIdMap>
  </header>
  <header guid="{F0A370D6-4C81-4B0A-86AB-E180A531EE6F}" dateTime="2016-09-20T10:47:17" maxSheetId="2" userName="Pinyaskin" r:id="rId59">
    <sheetIdMap count="1">
      <sheetId val="1"/>
    </sheetIdMap>
  </header>
  <header guid="{463BD295-B8EC-4130-88C7-09DBE670FF69}" dateTime="2016-09-20T17:57:44" maxSheetId="2" userName="Pinyaskin" r:id="rId60" minRId="16766">
    <sheetIdMap count="1">
      <sheetId val="1"/>
    </sheetIdMap>
  </header>
  <header guid="{0EDA00D3-B1CD-407A-B84F-C2145F5A3F19}" dateTime="2016-09-21T16:02:21" maxSheetId="2" userName="Pinyaskin" r:id="rId61" minRId="16769" maxRId="16909">
    <sheetIdMap count="1">
      <sheetId val="1"/>
    </sheetIdMap>
  </header>
  <header guid="{64C1CA4D-1487-4272-B62B-BC370CDE3003}" dateTime="2016-09-21T17:54:18" maxSheetId="2" userName="Pinyaskin" r:id="rId62">
    <sheetIdMap count="1">
      <sheetId val="1"/>
    </sheetIdMap>
  </header>
  <header guid="{FADDCFD1-8EC2-476E-81C9-E358A6FC17B5}" dateTime="2016-09-22T20:00:06" maxSheetId="2" userName="Pinyaskin" r:id="rId63" minRId="16914" maxRId="16920">
    <sheetIdMap count="1">
      <sheetId val="1"/>
    </sheetIdMap>
  </header>
  <header guid="{02BE9336-F364-49F8-823B-0E809941D919}" dateTime="2016-09-23T11:29:57" maxSheetId="2" userName="Pinyaskin" r:id="rId64" minRId="16921" maxRId="16985">
    <sheetIdMap count="1">
      <sheetId val="1"/>
    </sheetIdMap>
  </header>
  <header guid="{F7A21F1C-17AD-4432-81ED-21DD107CC08F}" dateTime="2016-09-23T13:00:31" maxSheetId="2" userName="Pinyaskin" r:id="rId65" minRId="16988" maxRId="17374">
    <sheetIdMap count="1">
      <sheetId val="1"/>
    </sheetIdMap>
  </header>
  <header guid="{CE368632-07F1-4020-BD75-D0136EB51F1B}" dateTime="2016-09-23T16:44:58" maxSheetId="2" userName="Pinyaskin" r:id="rId66" minRId="17377" maxRId="17707">
    <sheetIdMap count="1">
      <sheetId val="1"/>
    </sheetIdMap>
  </header>
  <header guid="{FA33ED30-037C-4EE0-96A5-F8CF324D21FB}" dateTime="2016-09-23T16:53:03" maxSheetId="2" userName="Pinyaskin" r:id="rId67" minRId="17710" maxRId="17713">
    <sheetIdMap count="1">
      <sheetId val="1"/>
    </sheetIdMap>
  </header>
  <header guid="{543E9025-043E-46BE-9F1D-0B31E9127EB1}" dateTime="2016-09-26T18:06:14" maxSheetId="2" userName="Pinyaskin" r:id="rId68" minRId="17716" maxRId="21662">
    <sheetIdMap count="1">
      <sheetId val="1"/>
    </sheetIdMap>
  </header>
  <header guid="{B51723C2-3CAA-422B-AE96-E22767C93C5B}" dateTime="2016-09-27T10:54:19" maxSheetId="2" userName="Pinyaskin" r:id="rId69" minRId="21663" maxRId="21772">
    <sheetIdMap count="1">
      <sheetId val="1"/>
    </sheetIdMap>
  </header>
  <header guid="{48F91FE0-28A1-4E61-BFA2-63468FF8D89E}" dateTime="2016-09-27T10:56:04" maxSheetId="2" userName="Pinyaskin" r:id="rId70">
    <sheetIdMap count="1">
      <sheetId val="1"/>
    </sheetIdMap>
  </header>
  <header guid="{34E64F4F-6261-4261-92D8-09A9725AA628}" dateTime="2016-09-27T17:52:27" maxSheetId="2" userName="Pinyaskin" r:id="rId71" minRId="21777" maxRId="21835">
    <sheetIdMap count="1">
      <sheetId val="1"/>
    </sheetIdMap>
  </header>
  <header guid="{6577BA06-D6E2-4556-8757-CAE9FE600E29}" dateTime="2016-09-28T10:27:35" maxSheetId="2" userName="Pinyaskin" r:id="rId72" minRId="21839" maxRId="22375">
    <sheetIdMap count="1">
      <sheetId val="1"/>
    </sheetIdMap>
  </header>
  <header guid="{6D23E374-9DB8-46DF-8F3E-4DD771114826}" dateTime="2016-09-28T13:13:06" maxSheetId="2" userName="Pinyaskin" r:id="rId73" minRId="22379" maxRId="24702">
    <sheetIdMap count="1">
      <sheetId val="1"/>
    </sheetIdMap>
  </header>
  <header guid="{F2265362-FE24-4FE1-BFD0-2BD7B16AE430}" dateTime="2016-09-28T13:14:29" maxSheetId="2" userName="Pinyaskin" r:id="rId74">
    <sheetIdMap count="1">
      <sheetId val="1"/>
    </sheetIdMap>
  </header>
  <header guid="{3D0FE2A7-B957-4D0C-B69B-35A710B3B551}" dateTime="2016-09-28T17:49:22" maxSheetId="2" userName="Pinyaskin" r:id="rId75" minRId="24709" maxRId="24895">
    <sheetIdMap count="1">
      <sheetId val="1"/>
    </sheetIdMap>
  </header>
  <header guid="{0B522A3C-BC04-4EEA-B003-6665BC4231D5}" dateTime="2016-09-28T18:00:02" maxSheetId="2" userName="Pinyaskin" r:id="rId76" minRId="24899" maxRId="28938">
    <sheetIdMap count="1">
      <sheetId val="1"/>
    </sheetIdMap>
  </header>
  <header guid="{955C821A-3230-4B82-88A7-144F5F512451}" dateTime="2016-09-29T11:56:26" maxSheetId="2" userName="Pinyaskin" r:id="rId77" minRId="28942" maxRId="29537">
    <sheetIdMap count="1">
      <sheetId val="1"/>
    </sheetIdMap>
  </header>
  <header guid="{DFEDE8F5-F961-43BF-87B3-0B3061B10CD3}" dateTime="2016-10-04T17:08:03" maxSheetId="2" userName="Pinyaskin" r:id="rId78" minRId="29541" maxRId="29550">
    <sheetIdMap count="1">
      <sheetId val="1"/>
    </sheetIdMap>
  </header>
  <header guid="{D369C68C-EE89-486C-A451-C89F0F39E6E0}" dateTime="2016-10-05T15:11:16" maxSheetId="2" userName="Pinyaskin" r:id="rId79" minRId="29554" maxRId="29555">
    <sheetIdMap count="1">
      <sheetId val="1"/>
    </sheetIdMap>
  </header>
  <header guid="{B165637C-4617-4C82-B2D5-F467F2DBB888}" dateTime="2016-10-11T15:50:19" maxSheetId="2" userName="Pinyaskin" r:id="rId80" minRId="29559" maxRId="29576">
    <sheetIdMap count="1">
      <sheetId val="1"/>
    </sheetIdMap>
  </header>
  <header guid="{649671A0-3CCC-4CFA-ADE2-1A05673F79A0}" dateTime="2016-10-11T16:28:07" maxSheetId="2" userName="Pinyaskin" r:id="rId81">
    <sheetIdMap count="1">
      <sheetId val="1"/>
    </sheetIdMap>
  </header>
  <header guid="{58057B25-899E-45C5-AE79-D5946AC8F6DB}" dateTime="2016-10-19T09:54:45" maxSheetId="2" userName="Pinyaskin" r:id="rId82" minRId="29583">
    <sheetIdMap count="1">
      <sheetId val="1"/>
    </sheetIdMap>
  </header>
  <header guid="{606801A4-B940-43DD-A9D0-7170887AC465}" dateTime="2016-10-19T12:38:19" maxSheetId="2" userName="Юля" r:id="rId83">
    <sheetIdMap count="1">
      <sheetId val="1"/>
    </sheetIdMap>
  </header>
  <header guid="{D79EA1E6-1454-433F-A383-98263741C0EB}" dateTime="2016-12-16T11:38:16" maxSheetId="2" userName="Светлана Резниченко" r:id="rId84">
    <sheetIdMap count="1">
      <sheetId val="1"/>
    </sheetIdMap>
  </header>
  <header guid="{E21F61F7-8B39-4DDA-85A2-64170BFDEBE8}" dateTime="2016-12-19T11:50:18" maxSheetId="2" userName="Светлана Резниченко" r:id="rId85">
    <sheetIdMap count="1">
      <sheetId val="1"/>
    </sheetIdMap>
  </header>
  <header guid="{59321F80-A463-425E-BBE7-5A41036C421C}" dateTime="2017-01-23T09:50:39" maxSheetId="2" userName="Светлана Резниченко" r:id="rId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4:Q45" start="0" length="2147483647">
    <dxf>
      <font>
        <color auto="1"/>
      </font>
    </dxf>
  </rfmt>
  <rdn rId="0" localSheetId="1" customView="1" name="Z_65206307_21C8_4115_99FA_EA1C2EDA3D18_.wvu.PrintArea" hidden="1" oldHidden="1">
    <formula>'Лист 1'!$A$1:$Q$1856</formula>
  </rdn>
  <rdn rId="0" localSheetId="1" customView="1" name="Z_65206307_21C8_4115_99FA_EA1C2EDA3D18_.wvu.PrintTitles" hidden="1" oldHidden="1">
    <formula>'Лист 1'!$17:$17</formula>
  </rdn>
  <rdn rId="0" localSheetId="1" customView="1" name="Z_65206307_21C8_4115_99FA_EA1C2EDA3D18_.wvu.FilterData" hidden="1" oldHidden="1">
    <formula>'Лист 1'!$A$14:$S$1840</formula>
  </rdn>
  <rcv guid="{65206307-21C8-4115-99FA-EA1C2EDA3D18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9559" sId="1">
    <oc r="B1232" t="inlineStr">
      <is>
        <t>Змеиногорский район, г. Змеиногорск, ул. Свердлова, 
д. 3</t>
      </is>
    </oc>
    <nc r="B1232" t="inlineStr">
      <is>
        <t>Змеиногорский район, г. Змеиногорск, ул. Свердлова, д. 3</t>
      </is>
    </nc>
  </rcc>
  <rrc rId="29560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44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Прудская, д. 5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15366769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15366769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1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45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Прудская, д. 7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17895573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7957324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598">
        <v>1209.43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98">
        <v>4376479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M598">
        <v>181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98">
        <v>5561770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2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46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Прудская, д. 9а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8786202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8786202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3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47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Прудская, д. 15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12139844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D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98">
        <v>1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98">
        <v>2431702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M598">
        <v>1250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98">
        <v>9708142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4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48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Прудская, д. 21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16128740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D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M598">
        <v>2190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98">
        <v>16128740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5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49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ст. Присягино, д. 2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2640349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D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598">
        <v>747.18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98">
        <v>1287184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98">
        <v>162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98">
        <v>1353165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6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50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Ударника, д. 28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10824629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10824629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7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51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Хлебозаводская, д. 6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7793879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5255942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numFmt numFmtId="4" formatCode="#,##0.00"/>
        <fill>
          <patternFill patternType="solid">
            <bgColor theme="0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98">
        <v>2537937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8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52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Юбилейная, д. 9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12090268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12090268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69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53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Юбилейная, д. 11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10295457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10295457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70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54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Юбилейная, д. 13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10306878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10306878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rc rId="29571" sId="1" ref="A598:XFD598" action="deleteRow">
    <rfmt sheetId="1" xfDxf="1" sqref="A598:XFD598" start="0" length="0">
      <dxf>
        <font>
          <sz val="14"/>
          <name val="Times New Roman"/>
          <scheme val="none"/>
        </font>
      </dxf>
    </rfmt>
    <rcc rId="0" sId="1" dxf="1">
      <nc r="A598">
        <v>55</v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8" t="inlineStr">
        <is>
          <t>г. Новоалтайск, ул. Юбилейная, д. 15</t>
        </is>
      </nc>
      <n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98">
        <v>13997942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D598">
        <v>11240546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598">
        <v>762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98">
        <v>2757396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8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98" start="0" length="0">
      <dxf>
        <fill>
          <patternFill patternType="solid">
            <bgColor theme="0"/>
          </patternFill>
        </fill>
      </dxf>
    </rfmt>
  </rrc>
  <rcc rId="29572" sId="1">
    <oc r="B1501" t="inlineStr">
      <is>
        <t>Павловский район, с. Павловск, ул. Пожогина, д. 30</t>
      </is>
    </oc>
    <nc r="B1501" t="inlineStr">
      <is>
        <t>Павловский район, с. Павловск, пер. Пожогина, д. 30</t>
      </is>
    </nc>
  </rcc>
  <rcc rId="29573" sId="1">
    <oc r="B731" t="inlineStr">
      <is>
        <t>г. Рубцовск, Новоегорьевский тракт, д. 10</t>
      </is>
    </oc>
    <nc r="B731" t="inlineStr">
      <is>
        <t>г. Рубцовск, ул. Новоегорьевский тракт, д. 10</t>
      </is>
    </nc>
  </rcc>
  <rcc rId="29574" sId="1">
    <oc r="B732" t="inlineStr">
      <is>
        <t>г. Рубцовск, Новоегорьевский тракт, д. 10А</t>
      </is>
    </oc>
    <nc r="B732" t="inlineStr">
      <is>
        <t>г. Рубцовск, ул. Новоегорьевский тракт, д. 10А</t>
      </is>
    </nc>
  </rcc>
  <rcc rId="29575" sId="1">
    <oc r="B734" t="inlineStr">
      <is>
        <t>г. Рубцовск, Новоегорьевский тракт, д. 12</t>
      </is>
    </oc>
    <nc r="B734" t="inlineStr">
      <is>
        <t>г. Рубцовск, ул. Новоегорьевский тракт, д. 12</t>
      </is>
    </nc>
  </rcc>
  <rcc rId="29576" sId="1">
    <oc r="C1525">
      <f>D1525+F1525+H1525+J1525+L1525+N1525+P1525+Q1525</f>
    </oc>
    <nc r="C1525">
      <f>D1525+F1525+H1525+J1525+L1525+N1525+P1525+Q1525</f>
    </nc>
  </rcc>
  <rcv guid="{52C56C69-E76E-46A4-93DC-3FEF3C34E98B}" action="delete"/>
  <rdn rId="0" localSheetId="1" customView="1" name="Z_52C56C69_E76E_46A4_93DC_3FEF3C34E98B_.wvu.PrintArea" hidden="1" oldHidden="1">
    <formula>'Лист 1'!$A$1:$Q$1856</formula>
    <oldFormula>'Лист 1'!$A$1:$Q$1856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1'!$A$14:$S$1840</formula>
    <oldFormula>'Лист 1'!$A$14:$S$1840</oldFormula>
  </rdn>
  <rcv guid="{52C56C69-E76E-46A4-93DC-3FEF3C34E98B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24709" sId="1" numFmtId="4">
    <nc r="D743">
      <v>0</v>
    </nc>
  </rcc>
  <rcc rId="24710" sId="1" numFmtId="4">
    <nc r="D744">
      <v>0</v>
    </nc>
  </rcc>
  <rcc rId="24711" sId="1" numFmtId="4">
    <nc r="D745">
      <v>0</v>
    </nc>
  </rcc>
  <rcc rId="24712" sId="1" numFmtId="4">
    <nc r="D746">
      <v>0</v>
    </nc>
  </rcc>
  <rcc rId="24713" sId="1" numFmtId="4">
    <nc r="D747">
      <v>0</v>
    </nc>
  </rcc>
  <rcc rId="24714" sId="1" numFmtId="4">
    <nc r="D748">
      <v>0</v>
    </nc>
  </rcc>
  <rcc rId="24715" sId="1" numFmtId="4">
    <nc r="D749">
      <v>0</v>
    </nc>
  </rcc>
  <rcc rId="24716" sId="1" numFmtId="4">
    <nc r="D750">
      <v>0</v>
    </nc>
  </rcc>
  <rcc rId="24717" sId="1" numFmtId="4">
    <nc r="D751">
      <v>0</v>
    </nc>
  </rcc>
  <rcc rId="24718" sId="1" numFmtId="4">
    <nc r="D752">
      <v>0</v>
    </nc>
  </rcc>
  <rcc rId="24719" sId="1" numFmtId="4">
    <nc r="D753">
      <v>0</v>
    </nc>
  </rcc>
  <rcc rId="24720" sId="1" numFmtId="4">
    <nc r="D754">
      <v>0</v>
    </nc>
  </rcc>
  <rcc rId="24721" sId="1" numFmtId="4">
    <nc r="D755">
      <v>0</v>
    </nc>
  </rcc>
  <rcc rId="24722" sId="1" numFmtId="4">
    <nc r="D756">
      <v>0</v>
    </nc>
  </rcc>
  <rcc rId="24723" sId="1" numFmtId="4">
    <nc r="D757">
      <v>0</v>
    </nc>
  </rcc>
  <rcc rId="24724" sId="1" numFmtId="4">
    <nc r="D758">
      <v>0</v>
    </nc>
  </rcc>
  <rcc rId="24725" sId="1" numFmtId="4">
    <nc r="D759">
      <v>0</v>
    </nc>
  </rcc>
  <rcc rId="24726" sId="1" numFmtId="4">
    <nc r="D760">
      <v>0</v>
    </nc>
  </rcc>
  <rcc rId="24727" sId="1" numFmtId="4">
    <nc r="D761">
      <v>0</v>
    </nc>
  </rcc>
  <rcc rId="24728" sId="1" numFmtId="4">
    <nc r="D762">
      <v>0</v>
    </nc>
  </rcc>
  <rcc rId="24729" sId="1" numFmtId="4">
    <nc r="D763">
      <v>0</v>
    </nc>
  </rcc>
  <rcc rId="24730" sId="1" numFmtId="4">
    <nc r="D764">
      <v>0</v>
    </nc>
  </rcc>
  <rcc rId="24731" sId="1" numFmtId="4">
    <nc r="D765">
      <v>0</v>
    </nc>
  </rcc>
  <rcc rId="24732" sId="1" numFmtId="4">
    <nc r="D766">
      <v>0</v>
    </nc>
  </rcc>
  <rcc rId="24733" sId="1" numFmtId="4">
    <nc r="D767">
      <v>0</v>
    </nc>
  </rcc>
  <rcc rId="24734" sId="1" numFmtId="4">
    <nc r="D768">
      <v>0</v>
    </nc>
  </rcc>
  <rcc rId="24735" sId="1" numFmtId="4">
    <nc r="D769">
      <v>0</v>
    </nc>
  </rcc>
  <rcc rId="24736" sId="1" numFmtId="4">
    <nc r="D770">
      <v>0</v>
    </nc>
  </rcc>
  <rcc rId="24737" sId="1" numFmtId="4">
    <nc r="D771">
      <v>0</v>
    </nc>
  </rcc>
  <rcc rId="24738" sId="1" numFmtId="4">
    <nc r="D772">
      <v>0</v>
    </nc>
  </rcc>
  <rcc rId="24739" sId="1" numFmtId="4">
    <nc r="D773">
      <v>0</v>
    </nc>
  </rcc>
  <rcc rId="24740" sId="1" numFmtId="4">
    <nc r="D774">
      <v>0</v>
    </nc>
  </rcc>
  <rcc rId="24741" sId="1" numFmtId="4">
    <nc r="D775">
      <v>0</v>
    </nc>
  </rcc>
  <rcc rId="24742" sId="1" numFmtId="4">
    <nc r="D776">
      <v>0</v>
    </nc>
  </rcc>
  <rcc rId="24743" sId="1" numFmtId="4">
    <nc r="D777">
      <v>0</v>
    </nc>
  </rcc>
  <rcc rId="24744" sId="1" numFmtId="4">
    <nc r="D778">
      <v>0</v>
    </nc>
  </rcc>
  <rcc rId="24745" sId="1" numFmtId="4">
    <nc r="D779">
      <v>0</v>
    </nc>
  </rcc>
  <rcc rId="24746" sId="1" numFmtId="4">
    <nc r="D780">
      <v>0</v>
    </nc>
  </rcc>
  <rcc rId="24747" sId="1" numFmtId="4">
    <nc r="D781">
      <v>0</v>
    </nc>
  </rcc>
  <rcc rId="24748" sId="1" numFmtId="4">
    <nc r="D782">
      <v>0</v>
    </nc>
  </rcc>
  <rcc rId="24749" sId="1" numFmtId="4">
    <nc r="D783">
      <v>0</v>
    </nc>
  </rcc>
  <rcc rId="24750" sId="1" odxf="1" dxf="1" numFmtId="4">
    <nc r="D784">
      <v>0</v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24751" sId="1" numFmtId="4">
    <nc r="D785">
      <v>0</v>
    </nc>
  </rcc>
  <rcc rId="24752" sId="1" numFmtId="4">
    <nc r="D786">
      <v>0</v>
    </nc>
  </rcc>
  <rcc rId="24753" sId="1" numFmtId="4">
    <nc r="D787">
      <v>0</v>
    </nc>
  </rcc>
  <rcc rId="24754" sId="1" numFmtId="4">
    <nc r="D788">
      <v>0</v>
    </nc>
  </rcc>
  <rcc rId="24755" sId="1" numFmtId="4">
    <nc r="D789">
      <v>0</v>
    </nc>
  </rcc>
  <rcc rId="24756" sId="1" numFmtId="4">
    <nc r="D790">
      <v>0</v>
    </nc>
  </rcc>
  <rcc rId="24757" sId="1" numFmtId="4">
    <nc r="D791">
      <v>0</v>
    </nc>
  </rcc>
  <rcc rId="24758" sId="1" numFmtId="4">
    <nc r="D792">
      <v>0</v>
    </nc>
  </rcc>
  <rcc rId="24759" sId="1" numFmtId="4">
    <nc r="D793">
      <v>0</v>
    </nc>
  </rcc>
  <rcc rId="24760" sId="1" numFmtId="4">
    <nc r="D794">
      <v>0</v>
    </nc>
  </rcc>
  <rcc rId="24761" sId="1" numFmtId="4">
    <nc r="D795">
      <v>0</v>
    </nc>
  </rcc>
  <rcc rId="24762" sId="1" numFmtId="4">
    <nc r="D796">
      <v>0</v>
    </nc>
  </rcc>
  <rcc rId="24763" sId="1" numFmtId="4">
    <nc r="D797">
      <v>0</v>
    </nc>
  </rcc>
  <rcc rId="24764" sId="1" numFmtId="4">
    <nc r="D798">
      <v>0</v>
    </nc>
  </rcc>
  <rcc rId="24765" sId="1" numFmtId="4">
    <nc r="D799">
      <v>0</v>
    </nc>
  </rcc>
  <rcc rId="24766" sId="1" numFmtId="4">
    <nc r="D800">
      <v>0</v>
    </nc>
  </rcc>
  <rcc rId="24767" sId="1" numFmtId="4">
    <nc r="D801">
      <v>0</v>
    </nc>
  </rcc>
  <rcc rId="24768" sId="1" numFmtId="4">
    <nc r="D802">
      <v>0</v>
    </nc>
  </rcc>
  <rcc rId="24769" sId="1" numFmtId="4">
    <nc r="D803">
      <v>0</v>
    </nc>
  </rcc>
  <rcc rId="24770" sId="1" numFmtId="4">
    <nc r="D804">
      <v>0</v>
    </nc>
  </rcc>
  <rcc rId="24771" sId="1" numFmtId="4">
    <nc r="D805">
      <v>0</v>
    </nc>
  </rcc>
  <rcc rId="24772" sId="1" numFmtId="4">
    <nc r="D806">
      <v>0</v>
    </nc>
  </rcc>
  <rcc rId="24773" sId="1" numFmtId="4">
    <nc r="D807">
      <v>0</v>
    </nc>
  </rcc>
  <rcc rId="24774" sId="1" numFmtId="4">
    <nc r="D808">
      <v>0</v>
    </nc>
  </rcc>
  <rcc rId="24775" sId="1" numFmtId="4">
    <nc r="D809">
      <v>0</v>
    </nc>
  </rcc>
  <rcc rId="24776" sId="1" numFmtId="4">
    <nc r="D810">
      <v>0</v>
    </nc>
  </rcc>
  <rcc rId="24777" sId="1" numFmtId="4">
    <nc r="D811">
      <v>0</v>
    </nc>
  </rcc>
  <rcc rId="24778" sId="1" numFmtId="4">
    <nc r="D812">
      <v>0</v>
    </nc>
  </rcc>
  <rcc rId="24779" sId="1" numFmtId="4">
    <nc r="D813">
      <v>0</v>
    </nc>
  </rcc>
  <rcc rId="24780" sId="1" numFmtId="4">
    <nc r="D814">
      <v>0</v>
    </nc>
  </rcc>
  <rcc rId="24781" sId="1" numFmtId="4">
    <nc r="D815">
      <v>0</v>
    </nc>
  </rcc>
  <rcc rId="24782" sId="1" numFmtId="4">
    <nc r="D816">
      <v>0</v>
    </nc>
  </rcc>
  <rcc rId="24783" sId="1" numFmtId="4">
    <nc r="D817">
      <v>0</v>
    </nc>
  </rcc>
  <rcc rId="24784" sId="1" numFmtId="4">
    <nc r="D818">
      <v>0</v>
    </nc>
  </rcc>
  <rcc rId="24785" sId="1" numFmtId="4">
    <nc r="D819">
      <v>0</v>
    </nc>
  </rcc>
  <rcc rId="24786" sId="1" numFmtId="4">
    <nc r="D820">
      <v>0</v>
    </nc>
  </rcc>
  <rcc rId="24787" sId="1" numFmtId="4">
    <nc r="D821">
      <v>0</v>
    </nc>
  </rcc>
  <rcc rId="24788" sId="1" numFmtId="4">
    <nc r="D822">
      <v>0</v>
    </nc>
  </rcc>
  <rcc rId="24789" sId="1" numFmtId="4">
    <nc r="D823">
      <v>0</v>
    </nc>
  </rcc>
  <rcc rId="24790" sId="1" numFmtId="4">
    <nc r="D824">
      <v>0</v>
    </nc>
  </rcc>
  <rcc rId="24791" sId="1" numFmtId="4">
    <nc r="D825">
      <v>0</v>
    </nc>
  </rcc>
  <rcc rId="24792" sId="1" numFmtId="4">
    <nc r="D826">
      <v>0</v>
    </nc>
  </rcc>
  <rcc rId="24793" sId="1" numFmtId="4">
    <nc r="D827">
      <v>0</v>
    </nc>
  </rcc>
  <rcc rId="24794" sId="1" numFmtId="4">
    <nc r="D828">
      <v>0</v>
    </nc>
  </rcc>
  <rcc rId="24795" sId="1" numFmtId="4">
    <nc r="D829">
      <v>0</v>
    </nc>
  </rcc>
  <rcc rId="24796" sId="1" numFmtId="4">
    <nc r="D830">
      <v>0</v>
    </nc>
  </rcc>
  <rcc rId="24797" sId="1" numFmtId="4">
    <nc r="D831">
      <v>0</v>
    </nc>
  </rcc>
  <rcc rId="24798" sId="1" numFmtId="4">
    <nc r="D832">
      <v>0</v>
    </nc>
  </rcc>
  <rcc rId="24799" sId="1" numFmtId="4">
    <nc r="D833">
      <v>0</v>
    </nc>
  </rcc>
  <rcc rId="24800" sId="1" numFmtId="4">
    <nc r="D834">
      <v>0</v>
    </nc>
  </rcc>
  <rcc rId="24801" sId="1" numFmtId="4">
    <nc r="D835">
      <v>0</v>
    </nc>
  </rcc>
  <rcc rId="24802" sId="1" numFmtId="4">
    <nc r="D836">
      <v>0</v>
    </nc>
  </rcc>
  <rcc rId="24803" sId="1" numFmtId="4">
    <nc r="D837">
      <v>0</v>
    </nc>
  </rcc>
  <rcc rId="24804" sId="1" numFmtId="4">
    <nc r="D838">
      <v>0</v>
    </nc>
  </rcc>
  <rcc rId="24805" sId="1" numFmtId="4">
    <nc r="D839">
      <v>0</v>
    </nc>
  </rcc>
  <rcc rId="24806" sId="1" numFmtId="4">
    <nc r="D840">
      <v>0</v>
    </nc>
  </rcc>
  <rcc rId="24807" sId="1" numFmtId="4">
    <nc r="D841">
      <v>0</v>
    </nc>
  </rcc>
  <rcc rId="24808" sId="1" numFmtId="4">
    <nc r="D842">
      <v>0</v>
    </nc>
  </rcc>
  <rcc rId="24809" sId="1" numFmtId="4">
    <nc r="D843">
      <v>0</v>
    </nc>
  </rcc>
  <rcc rId="24810" sId="1" numFmtId="4">
    <nc r="D844">
      <v>0</v>
    </nc>
  </rcc>
  <rcc rId="24811" sId="1" numFmtId="4">
    <nc r="D845">
      <v>0</v>
    </nc>
  </rcc>
  <rcc rId="24812" sId="1" numFmtId="4">
    <nc r="D846">
      <v>0</v>
    </nc>
  </rcc>
  <rcc rId="24813" sId="1" numFmtId="4">
    <nc r="D847">
      <v>0</v>
    </nc>
  </rcc>
  <rcc rId="24814" sId="1" numFmtId="4">
    <nc r="D848">
      <v>0</v>
    </nc>
  </rcc>
  <rcc rId="24815" sId="1" numFmtId="4">
    <nc r="D849">
      <v>0</v>
    </nc>
  </rcc>
  <rcc rId="24816" sId="1" numFmtId="4">
    <nc r="D850">
      <v>0</v>
    </nc>
  </rcc>
  <rcc rId="24817" sId="1" numFmtId="4">
    <nc r="D851">
      <v>0</v>
    </nc>
  </rcc>
  <rcc rId="24818" sId="1" numFmtId="4">
    <nc r="D852">
      <v>0</v>
    </nc>
  </rcc>
  <rcc rId="24819" sId="1" numFmtId="4">
    <nc r="D853">
      <v>0</v>
    </nc>
  </rcc>
  <rcc rId="24820" sId="1" numFmtId="4">
    <nc r="D854">
      <v>0</v>
    </nc>
  </rcc>
  <rcc rId="24821" sId="1" numFmtId="4">
    <nc r="D855">
      <v>0</v>
    </nc>
  </rcc>
  <rcc rId="24822" sId="1" numFmtId="4">
    <nc r="D856">
      <v>0</v>
    </nc>
  </rcc>
  <rcc rId="24823" sId="1" numFmtId="4">
    <nc r="D857">
      <v>0</v>
    </nc>
  </rcc>
  <rcc rId="24824" sId="1" numFmtId="4">
    <nc r="D858">
      <v>0</v>
    </nc>
  </rcc>
  <rcc rId="24825" sId="1" numFmtId="4">
    <nc r="D859">
      <v>0</v>
    </nc>
  </rcc>
  <rcc rId="24826" sId="1" numFmtId="4">
    <nc r="D860">
      <v>0</v>
    </nc>
  </rcc>
  <rcc rId="24827" sId="1" numFmtId="4">
    <nc r="D861">
      <v>0</v>
    </nc>
  </rcc>
  <rcc rId="24828" sId="1" numFmtId="4">
    <nc r="D862">
      <v>0</v>
    </nc>
  </rcc>
  <rcc rId="24829" sId="1" numFmtId="4">
    <nc r="D863">
      <v>0</v>
    </nc>
  </rcc>
  <rcc rId="24830" sId="1" numFmtId="4">
    <nc r="D864">
      <v>0</v>
    </nc>
  </rcc>
  <rcc rId="24831" sId="1" numFmtId="4">
    <nc r="D865">
      <v>0</v>
    </nc>
  </rcc>
  <rcc rId="24832" sId="1" numFmtId="4">
    <nc r="D866">
      <v>0</v>
    </nc>
  </rcc>
  <rcc rId="24833" sId="1" numFmtId="4">
    <nc r="D867">
      <v>0</v>
    </nc>
  </rcc>
  <rcc rId="24834" sId="1" numFmtId="4">
    <nc r="D868">
      <v>0</v>
    </nc>
  </rcc>
  <rcc rId="24835" sId="1" numFmtId="4">
    <nc r="D869">
      <v>0</v>
    </nc>
  </rcc>
  <rcc rId="24836" sId="1" numFmtId="4">
    <nc r="D870">
      <v>0</v>
    </nc>
  </rcc>
  <rcc rId="24837" sId="1" numFmtId="4">
    <nc r="D871">
      <v>0</v>
    </nc>
  </rcc>
  <rcc rId="24838" sId="1" numFmtId="4">
    <nc r="D872">
      <v>0</v>
    </nc>
  </rcc>
  <rcc rId="24839" sId="1" numFmtId="4">
    <nc r="D873">
      <v>0</v>
    </nc>
  </rcc>
  <rcc rId="24840" sId="1" numFmtId="4">
    <nc r="D874">
      <v>0</v>
    </nc>
  </rcc>
  <rcc rId="24841" sId="1" numFmtId="4">
    <nc r="D875">
      <v>0</v>
    </nc>
  </rcc>
  <rcc rId="24842" sId="1" numFmtId="4">
    <nc r="D876">
      <v>0</v>
    </nc>
  </rcc>
  <rcc rId="24843" sId="1" numFmtId="4">
    <nc r="D877">
      <v>0</v>
    </nc>
  </rcc>
  <rcc rId="24844" sId="1" numFmtId="4">
    <nc r="D878">
      <v>0</v>
    </nc>
  </rcc>
  <rcc rId="24845" sId="1" numFmtId="4">
    <nc r="D879">
      <v>0</v>
    </nc>
  </rcc>
  <rcc rId="24846" sId="1" numFmtId="4">
    <nc r="D880">
      <v>0</v>
    </nc>
  </rcc>
  <rcc rId="24847" sId="1" numFmtId="4">
    <nc r="D881">
      <v>0</v>
    </nc>
  </rcc>
  <rcc rId="24848" sId="1" numFmtId="4">
    <nc r="D882">
      <v>0</v>
    </nc>
  </rcc>
  <rcc rId="24849" sId="1" numFmtId="4">
    <nc r="D883">
      <v>0</v>
    </nc>
  </rcc>
  <rcc rId="24850" sId="1" numFmtId="4">
    <nc r="D884">
      <v>0</v>
    </nc>
  </rcc>
  <rcc rId="24851" sId="1" numFmtId="4">
    <nc r="D885">
      <v>0</v>
    </nc>
  </rcc>
  <rcc rId="24852" sId="1" numFmtId="4">
    <nc r="D886">
      <v>0</v>
    </nc>
  </rcc>
  <rcc rId="24853" sId="1" numFmtId="4">
    <nc r="D887">
      <v>0</v>
    </nc>
  </rcc>
  <rcc rId="24854" sId="1" numFmtId="4">
    <nc r="D888">
      <v>0</v>
    </nc>
  </rcc>
  <rcc rId="24855" sId="1" numFmtId="4">
    <nc r="D889">
      <v>0</v>
    </nc>
  </rcc>
  <rcc rId="24856" sId="1" numFmtId="4">
    <nc r="D890">
      <v>0</v>
    </nc>
  </rcc>
  <rcc rId="24857" sId="1" numFmtId="4">
    <nc r="D891">
      <v>0</v>
    </nc>
  </rcc>
  <rcc rId="24858" sId="1" numFmtId="4">
    <nc r="D892">
      <v>0</v>
    </nc>
  </rcc>
  <rcc rId="24859" sId="1">
    <oc r="A742" t="inlineStr">
      <is>
        <t>Итого по г. Рубцовску-2019 год</t>
      </is>
    </oc>
    <nc r="A742" t="inlineStr">
      <is>
        <t>Итого по городу Рубцовску 2019 год</t>
      </is>
    </nc>
  </rcc>
  <rcc rId="24860" sId="1">
    <oc r="B1112" t="inlineStr">
      <is>
        <t xml:space="preserve">Благовещенский район, с. Леньки, ул. Центральная, д. 4 </t>
      </is>
    </oc>
    <nc r="B1112" t="inlineStr">
      <is>
        <t>Благовещенский район, с. Леньки, ул. Центральная, д. 2</t>
      </is>
    </nc>
  </rcc>
  <rcc rId="24861" sId="1">
    <oc r="B1109" t="inlineStr">
      <is>
        <t xml:space="preserve">Благовещенский район, р.п. Благовещенка, пер. Чапаевский,
д. 80 </t>
      </is>
    </oc>
    <nc r="B1109" t="inlineStr">
      <is>
        <t xml:space="preserve">Благовещенский район, р.п. Благовещенка, 
пер. Чапаевский, д. 80 </t>
      </is>
    </nc>
  </rcc>
  <rfmt sheetId="1" sqref="D1127" start="0" length="2147483647">
    <dxf>
      <font>
        <b val="0"/>
      </font>
    </dxf>
  </rfmt>
  <rrc rId="24862" sId="1" ref="A1157:XFD1157" action="deleteRow">
    <rfmt sheetId="1" xfDxf="1" sqref="A1157:XFD1157" start="0" length="0">
      <dxf>
        <font>
          <sz val="14"/>
          <color indexed="8"/>
          <name val="Calibri"/>
          <scheme val="none"/>
        </font>
        <alignment vertical="top" readingOrder="0"/>
      </dxf>
    </rfmt>
    <rcc rId="0" sId="1" dxf="1">
      <nc r="A1157">
        <v>10</v>
      </nc>
      <n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8"/>
          </left>
          <top style="thin">
            <color indexed="8"/>
          </top>
          <bottom style="thin">
            <color indexed="8"/>
          </bottom>
        </border>
      </ndxf>
    </rcc>
    <rcc rId="0" sId="1" dxf="1">
      <nc r="B1157" t="inlineStr">
        <is>
          <t>Егорьевский район, с. Новоегорьевское, ул. Комарова, д. 7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 numFmtId="4">
      <nc r="C1157">
        <v>1041591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cc rId="0" sId="1" dxf="1" numFmtId="4">
      <nc r="D1157">
        <v>1041591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1" sqref="E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F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G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H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I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J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K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right style="thin">
            <color indexed="8"/>
          </right>
          <bottom style="thin">
            <color indexed="8"/>
          </bottom>
        </border>
      </dxf>
    </rfmt>
    <rfmt sheetId="1" sqref="L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M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N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O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P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8"/>
          </left>
          <bottom style="thin">
            <color indexed="8"/>
          </bottom>
        </border>
      </dxf>
    </rfmt>
    <rfmt sheetId="1" sqref="Q115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157" start="0" length="0">
      <dxf>
        <font>
          <sz val="8"/>
          <color indexed="8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readingOrder="0"/>
      </dxf>
    </rfmt>
    <rfmt sheetId="1" sqref="S1157" start="0" length="0">
      <dxf>
        <font>
          <sz val="14"/>
          <color indexed="8"/>
          <name val="Calibri"/>
          <scheme val="none"/>
        </font>
      </dxf>
    </rfmt>
  </rrc>
  <rcc rId="24863" sId="1">
    <oc r="C1643">
      <f>C1644+C1645+C1646+C1647+C1648+C1649</f>
    </oc>
    <nc r="C1643">
      <f>SUM(C1644:C1649)</f>
    </nc>
  </rcc>
  <rcc rId="24864" sId="1">
    <oc r="A1180" t="inlineStr">
      <is>
        <t>Итого по Ельцовскому району за 2018 год</t>
      </is>
    </oc>
    <nc r="A1180" t="inlineStr">
      <is>
        <t>Итого по Ельцовскому району за 2019 год</t>
      </is>
    </nc>
  </rcc>
  <rcc rId="24865" sId="1">
    <oc r="A278" t="inlineStr">
      <is>
        <t>Итого по г. Белокуриха 2018 год</t>
      </is>
    </oc>
    <nc r="A278" t="inlineStr">
      <is>
        <t>Итого по г. Белокуриха 2019 год</t>
      </is>
    </nc>
  </rcc>
  <rcc rId="24866" sId="1">
    <oc r="C20">
      <f>C25+C110+C274+C278+C337+C458+C515+C654+C900+C951+C969+C1036+C1048+C1101+C1118+C1131+C1142+C1145+C1178+C1180+C1187+C1195+C1221+C1246+C1259+C1274+C1312+C1324+C1341+C1362+C1372+C1407+C1414+C1424+C1463+C1488+C1517+C1571+C1632+C1643+C1659+C1693+C1706+C1717+C1737+C1744+C1762+C1774+C1790+C1794+C1802+C1810+C1826+C1836+C1506</f>
    </oc>
    <nc r="C20">
      <f>C25+C110+C274+C337+C458+C515+C654+C900+C951+C969+C1036+C1048+C1101+C1118+C1131+C1142+C1145+C1178+C1187+C1195+C1221+C1246+C1259+C1274+C1312+C1324+C1341+C1362+C1372+C1407+C1414+C1424+C1463+C1488+C1517+C1571+C1632+C1643+C1659+C1693+C1706+C1717+C1737+C1744+C1762+C1774+C1790+C1794+C1802+C1810+C1826+C1836+C1506</f>
    </nc>
  </rcc>
  <rcc rId="24867" sId="1">
    <oc r="C21">
      <f>C28+C194+C389+C476+C543+C917+C957+C990+C1010+C1018+C1038+C1077+C1107+C1122+C1136+C1147+C1189+C1198+C1211+C1228+C1261+C1288+C1316+C1326+C1343+C1358+C1364+C1378+C1409+C1417+C1436+C1473+C1497+C1543+C1573+C1581+C1635+C1650+C1679+C1687+C1696+C1700+C1710+C1730+C1739+C1746+C1766+C1778+C1797+C1804+C1812+C1818+C1832+C1844+C1508+C742+C1781</f>
    </oc>
    <nc r="C21">
      <f>C28+C194+C389+C476+C543+C917+C957+C990+C1010+C1018+C1038+C1077+C1107+C1122+C1136+C1147+C1189+C1198+C1211+C1228+C1261+C1288+C1316+C1326+C1343+C1358+C1364+C1378+C1409+C1417+C1436+C1473+C1497+C1543+C1573+C1581+C1635+C1650+C1679+C1687+C1696+C1700+C1710+C1730+C1739+C1746+C1766+C1778+C1797+C1804+C1812+C1818+C1832+C1844+C1508+C742+C1781+C278+C1180</f>
    </nc>
  </rcc>
  <rcc rId="24868" sId="1">
    <oc r="D20">
      <f>D25+D110+D274+D278+D337+D458+D515+D654+D900+D951+D969+D1036+D1048+D1101+D1118+D1131+D1142+D1145+D1178+D1180+D1187+D1195+D1221+D1246+D1259+D1274+D1312+D1324+D1341+D1362+D1372+D1407+D1414+D1424+D1463+D1488+D1517+D1571+D1632+D1643+D1659+D1693+D1706+D1717+D1737+D1744+D1762+D1774+D1790+D1794+D1802+D1810+D1826+D1836+D1506</f>
    </oc>
    <nc r="D20">
      <f>D25+D110+D274+D337+D458+D515+D654+D900+D951+D969+D1036+D1048+D1101+D1118+D1131+D1142+D1145+D1178+D1187+D1195+D1221+D1246+D1259+D1274+D1312+D1324+D1341+D1362+D1372+D1407+D1414+D1424+D1463+D1488+D1517+D1571+D1632+D1643+D1659+D1693+D1706+D1717+D1737+D1744+D1762+D1774+D1790+D1794+D1802+D1810+D1826+D1836+D1506</f>
    </nc>
  </rcc>
  <rcc rId="24869" sId="1">
    <oc r="E20">
      <f>E25+E110+E274+E278+E337+E458+E515+E654+E900+E951+E969+E1036+E1048+E1101+E1118+E1131+E1142+E1145+E1178+E1180+E1187+E1195+E1221+E1246+E1259+E1274+E1312+E1324+E1341+E1362+E1372+E1407+E1414+E1424+E1463+E1488+E1517+E1571+E1632+E1643+E1659+E1693+E1706+E1717+E1737+E1744+E1762+E1774+E1790+E1794+E1802+E1810+E1826+E1836+E1506</f>
    </oc>
    <nc r="E20">
      <f>E25+E110+E274+E337+E458+E515+E654+E900+E951+E969+E1036+E1048+E1101+E1118+E1131+E1142+E1145+E1178+E1187+E1195+E1221+E1246+E1259+E1274+E1312+E1324+E1341+E1362+E1372+E1407+E1414+E1424+E1463+E1488+E1517+E1571+E1632+E1643+E1659+E1693+E1706+E1717+E1737+E1744+E1762+E1774+E1790+E1794+E1802+E1810+E1826+E1836+E1506</f>
    </nc>
  </rcc>
  <rcc rId="24870" sId="1">
    <oc r="F20">
      <f>F25+F110+F274+F278+F337+F458+F515+F654+F900+F951+F969+F1036+F1048+F1101+F1118+F1131+F1142+F1145+F1178+F1180+F1187+F1195+F1221+F1246+F1259+F1274+F1312+F1324+F1341+F1362+F1372+F1407+F1414+F1424+F1463+F1488+F1517+F1571+F1632+F1643+F1659+F1693+F1706+F1717+F1737+F1744+F1762+F1774+F1790+F1794+F1802+F1810+F1826+F1836+F1506</f>
    </oc>
    <nc r="F20">
      <f>F25+F110+F274+F337+F458+F515+F654+F900+F951+F969+F1036+F1048+F1101+F1118+F1131+F1142+F1145+F1178+F1187+F1195+F1221+F1246+F1259+F1274+F1312+F1324+F1341+F1362+F1372+F1407+F1414+F1424+F1463+F1488+F1517+F1571+F1632+F1643+F1659+F1693+F1706+F1717+F1737+F1744+F1762+F1774+F1790+F1794+F1802+F1810+F1826+F1836+F1506</f>
    </nc>
  </rcc>
  <rcc rId="24871" sId="1">
    <oc r="G20">
      <f>G25+G110+G274+G278+G337+G458+G515+G654+G900+G951+G969+G1036+G1048+G1101+G1118+G1131+G1142+G1145+G1178+G1180+G1187+G1195+G1221+G1246+G1259+G1274+G1312+G1324+G1341+G1362+G1372+G1407+G1414+G1424+G1463+G1488+G1517+G1571+G1632+G1643+G1659+G1693+G1706+G1717+G1737+G1744+G1762+G1774+G1790+G1794+G1802+G1810+G1826+G1836+G1506</f>
    </oc>
    <nc r="G20">
      <f>G25+G110+G274+G337+G458+G515+G654+G900+G951+G969+G1036+G1048+G1101+G1118+G1131+G1142+G1145+G1178+G1187+G1195+G1221+G1246+G1259+G1274+G1312+G1324+G1341+G1362+G1372+G1407+G1414+G1424+G1463+G1488+G1517+G1571+G1632+G1643+G1659+G1693+G1706+G1717+G1737+G1744+G1762+G1774+G1790+G1794+G1802+G1810+G1826+G1836+G1506</f>
    </nc>
  </rcc>
  <rcc rId="24872" sId="1">
    <oc r="H20">
      <f>H25+H110+H274+H278+H337+H458+H515+H654+H900+H951+H969+H1036+H1048+H1101+H1118+H1131+H1142+H1145+H1178+H1180+H1187+H1195+H1221+H1246+H1259+H1274+H1312+H1324+H1341+H1362+H1372+H1407+H1414+H1424+H1463+H1488+H1517+H1571+H1632+H1643+H1659+H1693+H1706+H1717+H1737+H1744+H1762+H1774+H1790+H1794+H1802+H1810+H1826+H1836+H1506</f>
    </oc>
    <nc r="H20">
      <f>H25+H110+H274+H337+H458+H515+H654+H900+H951+H969+H1036+H1048+H1101+H1118+H1131+H1142+H1145+H1178+H1187+H1195+H1221+H1246+H1259+H1274+H1312+H1324+H1341+H1362+H1372+H1407+H1414+H1424+H1463+H1488+H1517+H1571+H1632+H1643+H1659+H1693+H1706+H1717+H1737+H1744+H1762+H1774+H1790+H1794+H1802+H1810+H1826+H1836+H1506</f>
    </nc>
  </rcc>
  <rcc rId="24873" sId="1">
    <oc r="I20">
      <f>I25+I110+I274+I278+I337+I458+I515+I654+I900+I951+I969+I1036+I1048+I1101+I1118+I1131+I1142+I1145+I1178+I1180+I1187+I1195+I1221+I1246+I1259+I1274+I1312+I1324+I1341+I1362+I1372+I1407+I1414+I1424+I1463+I1488+I1517+I1571+I1632+I1643+I1659+I1693+I1706+I1717+I1737+I1744+I1762+I1774+I1790+I1794+I1802+I1810+I1826+I1836+I1506</f>
    </oc>
    <nc r="I20">
      <f>I25+I110+I274+I337+I458+I515+I654+I900+I951+I969+I1036+I1048+I1101+I1118+I1131+I1142+I1145+I1178+I1187+I1195+I1221+I1246+I1259+I1274+I1312+I1324+I1341+I1362+I1372+I1407+I1414+I1424+I1463+I1488+I1517+I1571+I1632+I1643+I1659+I1693+I1706+I1717+I1737+I1744+I1762+I1774+I1790+I1794+I1802+I1810+I1826+I1836+I1506</f>
    </nc>
  </rcc>
  <rcc rId="24874" sId="1">
    <oc r="J20">
      <f>J25+J110+J274+J278+J337+J458+J515+J654+J900+J951+J969+J1036+J1048+J1101+J1118+J1131+J1142+J1145+J1178+J1180+J1187+J1195+J1221+J1246+J1259+J1274+J1312+J1324+J1341+J1362+J1372+J1407+J1414+J1424+J1463+J1488+J1517+J1571+J1632+J1643+J1659+J1693+J1706+J1717+J1737+J1744+J1762+J1774+J1790+J1794+J1802+J1810+J1826+J1836+J1506</f>
    </oc>
    <nc r="J20">
      <f>J25+J110+J274+J337+J458+J515+J654+J900+J951+J969+J1036+J1048+J1101+J1118+J1131+J1142+J1145+J1178+J1187+J1195+J1221+J1246+J1259+J1274+J1312+J1324+J1341+J1362+J1372+J1407+J1414+J1424+J1463+J1488+J1517+J1571+J1632+J1643+J1659+J1693+J1706+J1717+J1737+J1744+J1762+J1774+J1790+J1794+J1802+J1810+J1826+J1836+J1506</f>
    </nc>
  </rcc>
  <rcc rId="24875" sId="1">
    <oc r="K20">
      <f>K25+K110+K274+K278+K337+K458+K515+K654+K900+K951+K969+K1036+K1048+K1101+K1118+K1131+K1142+K1145+K1178+K1180+K1187+K1195+K1221+K1246+K1259+K1274+K1312+K1324+K1341+K1362+K1372+K1407+K1414+K1424+K1463+K1488+K1517+K1571+K1632+K1643+K1659+K1693+K1706+K1717+K1737+K1744+K1762+K1774+K1790+K1794+K1802+K1810+K1826+K1836+K1506</f>
    </oc>
    <nc r="K20">
      <f>K25+K110+K274+K337+K458+K515+K654+K900+K951+K969+K1036+K1048+K1101+K1118+K1131+K1142+K1145+K1178+K1187+K1195+K1221+K1246+K1259+K1274+K1312+K1324+K1341+K1362+K1372+K1407+K1414+K1424+K1463+K1488+K1517+K1571+K1632+K1643+K1659+K1693+K1706+K1717+K1737+K1744+K1762+K1774+K1790+K1794+K1802+K1810+K1826+K1836+K1506</f>
    </nc>
  </rcc>
  <rcc rId="24876" sId="1">
    <oc r="L20">
      <f>L25+L110+L274+L278+L337+L458+L515+L654+L900+L951+L969+L1036+L1048+L1101+L1118+L1131+L1142+L1145+L1178+L1180+L1187+L1195+L1221+L1246+L1259+L1274+L1312+L1324+L1341+L1362+L1372+L1407+L1414+L1424+L1463+L1488+L1517+L1571+L1632+L1643+L1659+L1693+L1706+L1717+L1737+L1744+L1762+L1774+L1790+L1794+L1802+L1810+L1826+L1836+L1506</f>
    </oc>
    <nc r="L20">
      <f>L25+L110+L274+L337+L458+L515+L654+L900+L951+L969+L1036+L1048+L1101+L1118+L1131+L1142+L1145+L1178+L1187+L1195+L1221+L1246+L1259+L1274+L1312+L1324+L1341+L1362+L1372+L1407+L1414+L1424+L1463+L1488+L1517+L1571+L1632+L1643+L1659+L1693+L1706+L1717+L1737+L1744+L1762+L1774+L1790+L1794+L1802+L1810+L1826+L1836+L1506</f>
    </nc>
  </rcc>
  <rcc rId="24877" sId="1">
    <oc r="M20">
      <f>M25+M110+M274+M278+M337+M458+M515+M654+M900+M951+M969+M1036+M1048+M1101+M1118+M1131+M1142+M1145+M1178+M1180+M1187+M1195+M1221+M1246+M1259+M1274+M1312+M1324+M1341+M1362+M1372+M1407+M1414+M1424+M1463+M1488+M1517+M1571+M1632+M1643+M1659+M1693+M1706+M1717+M1737+M1744+M1762+M1774+M1790+M1794+M1802+M1810+M1826+M1836+M1506</f>
    </oc>
    <nc r="M20">
      <f>M25+M110+M274+M337+M458+M515+M654+M900+M951+M969+M1036+M1048+M1101+M1118+M1131+M1142+M1145+M1178+M1187+M1195+M1221+M1246+M1259+M1274+M1312+M1324+M1341+M1362+M1372+M1407+M1414+M1424+M1463+M1488+M1517+M1571+M1632+M1643+M1659+M1693+M1706+M1717+M1737+M1744+M1762+M1774+M1790+M1794+M1802+M1810+M1826+M1836+M1506</f>
    </nc>
  </rcc>
  <rcc rId="24878" sId="1">
    <oc r="N20">
      <f>N25+N110+N274+N278+N337+N458+N515+N654+N900+N951+N969+N1036+N1048+N1101+N1118+N1131+N1142+N1145+N1178+N1180+N1187+N1195+N1221+N1246+N1259+N1274+N1312+N1324+N1341+N1362+N1372+N1407+N1414+N1424+N1463+N1488+N1517+N1571+N1632+N1643+N1659+N1693+N1706+N1717+N1737+N1744+N1762+N1774+N1790+N1794+N1802+N1810+N1826+N1836+N1506</f>
    </oc>
    <nc r="N20">
      <f>N25+N110+N274+N337+N458+N515+N654+N900+N951+N969+N1036+N1048+N1101+N1118+N1131+N1142+N1145+N1178+N1187+N1195+N1221+N1246+N1259+N1274+N1312+N1324+N1341+N1362+N1372+N1407+N1414+N1424+N1463+N1488+N1517+N1571+N1632+N1643+N1659+N1693+N1706+N1717+N1737+N1744+N1762+N1774+N1790+N1794+N1802+N1810+N1826+N1836+N1506</f>
    </nc>
  </rcc>
  <rcc rId="24879" sId="1">
    <oc r="O20">
      <f>O25+O110+O274+O278+O337+O458+O515+O654+O900+O951+O969+O1036+O1048+O1101+O1118+O1131+O1142+O1145+O1178+O1180+O1187+O1195+O1221+O1246+O1259+O1274+O1312+O1324+O1341+O1362+O1372+O1407+O1414+O1424+O1463+O1488+O1517+O1571+O1632+O1643+O1659+O1693+O1706+O1717+O1737+O1744+O1762+O1774+O1790+O1794+O1802+O1810+O1826+O1836+O1506</f>
    </oc>
    <nc r="O20">
      <f>O25+O110+O274+O337+O458+O515+O654+O900+O951+O969+O1036+O1048+O1101+O1118+O1131+O1142+O1145+O1178+O1187+O1195+O1221+O1246+O1259+O1274+O1312+O1324+O1341+O1362+O1372+O1407+O1414+O1424+O1463+O1488+O1517+O1571+O1632+O1643+O1659+O1693+O1706+O1717+O1737+O1744+O1762+O1774+O1790+O1794+O1802+O1810+O1826+O1836+O1506</f>
    </nc>
  </rcc>
  <rcc rId="24880" sId="1">
    <oc r="P20">
      <f>P25+P110+P274+P278+P337+P458+P515+P654+P900+P951+P969+P1036+P1048+P1101+P1118+P1131+P1142+P1145+P1178+P1180+P1187+P1195+P1221+P1246+P1259+P1274+P1312+P1324+P1341+P1362+P1372+P1407+P1414+P1424+P1463+P1488+P1517+P1571+P1632+P1643+P1659+P1693+P1706+P1717+P1737+P1744+P1762+P1774+P1790+P1794+P1802+P1810+P1826+P1836+P1506</f>
    </oc>
    <nc r="P20">
      <f>P25+P110+P274+P337+P458+P515+P654+P900+P951+P969+P1036+P1048+P1101+P1118+P1131+P1142+P1145+P1178+P1187+P1195+P1221+P1246+P1259+P1274+P1312+P1324+P1341+P1362+P1372+P1407+P1414+P1424+P1463+P1488+P1517+P1571+P1632+P1643+P1659+P1693+P1706+P1717+P1737+P1744+P1762+P1774+P1790+P1794+P1802+P1810+P1826+P1836+P1506</f>
    </nc>
  </rcc>
  <rcc rId="24881" sId="1">
    <oc r="Q20">
      <f>Q25+Q110+Q274+Q278+Q337+Q458+Q515+Q654+Q900+Q951+Q969+Q1036+Q1048+Q1101+Q1118+Q1131+Q1142+Q1145+Q1178+Q1180+Q1187+Q1195+Q1221+Q1246+Q1259+Q1274+Q1312+Q1324+Q1341+Q1362+Q1372+Q1407+Q1414+Q1424+Q1463+Q1488+Q1517+Q1571+Q1632+Q1643+Q1659+Q1693+Q1706+Q1717+Q1737+Q1744+Q1762+Q1774+Q1790+Q1794+Q1802+Q1810+Q1826+Q1836+Q1506</f>
    </oc>
    <nc r="Q20">
      <f>Q25+Q110+Q274+Q337+Q458+Q515+Q654+Q900+Q951+Q969+Q1036+Q1048+Q1101+Q1118+Q1131+Q1142+Q1145+Q1178+Q1187+Q1195+Q1221+Q1246+Q1259+Q1274+Q1312+Q1324+Q1341+Q1362+Q1372+Q1407+Q1414+Q1424+Q1463+Q1488+Q1517+Q1571+Q1632+Q1643+Q1659+Q1693+Q1706+Q1717+Q1737+Q1744+Q1762+Q1774+Q1790+Q1794+Q1802+Q1810+Q1826+Q1836+Q1506</f>
    </nc>
  </rcc>
  <rcc rId="24882" sId="1">
    <oc r="D21">
      <f>D28+D194+D389+D476+D543+D917+D957+D990+D1010+D1018+D1038+D1077+D1107+D1122+D1136+D1147+D1189+D1198+D1211+D1228+D1261+D1288+D1316+D1326+D1343+D1358+D1364+D1378+D1409+D1417+D1436+D1473+D1497+D1543+D1573+D1581+D1635+D1650+D1679+D1687+D1696+D1700+D1710+D1730+D1739+D1746+D1766+D1778+D1797+D1804+D1812+D1818+D1832+D1844+D1508+D742+D1781</f>
    </oc>
    <nc r="D21">
      <f>D28+D194+D389+D476+D543+D917+D957+D990+D1010+D1018+D1038+D1077+D1107+D1122+D1136+D1147+D1189+D1198+D1211+D1228+D1261+D1288+D1316+D1326+D1343+D1358+D1364+D1378+D1409+D1417+D1436+D1473+D1497+D1543+D1573+D1581+D1635+D1650+D1679+D1687+D1696+D1700+D1710+D1730+D1739+D1746+D1766+D1778+D1797+D1804+D1812+D1818+D1832+D1844+D1508+D742+D1781+D278+D1180</f>
    </nc>
  </rcc>
  <rcc rId="24883" sId="1">
    <oc r="E21">
      <f>E28+E194+E389+E476+E543+E917+E957+E990+E1010+E1018+E1038+E1077+E1107+E1122+E1136+E1147+E1189+E1198+E1211+E1228+E1261+E1288+E1316+E1326+E1343+E1358+E1364+E1378+E1409+E1417+E1436+E1473+E1497+E1543+E1573+E1581+E1635+E1650+E1679+E1687+E1696+E1700+E1710+E1730+E1739+E1746+E1766+E1778+E1797+E1804+E1812+E1818+E1832+E1844+E1508+E742+E1781</f>
    </oc>
    <nc r="E21">
      <f>E28+E194+E389+E476+E543+E917+E957+E990+E1010+E1018+E1038+E1077+E1107+E1122+E1136+E1147+E1189+E1198+E1211+E1228+E1261+E1288+E1316+E1326+E1343+E1358+E1364+E1378+E1409+E1417+E1436+E1473+E1497+E1543+E1573+E1581+E1635+E1650+E1679+E1687+E1696+E1700+E1710+E1730+E1739+E1746+E1766+E1778+E1797+E1804+E1812+E1818+E1832+E1844+E1508+E742+E1781+E278+E1180</f>
    </nc>
  </rcc>
  <rcc rId="24884" sId="1">
    <oc r="F21">
      <f>F28+F194+F389+F476+F543+F917+F957+F990+F1010+F1018+F1038+F1077+F1107+F1122+F1136+F1147+F1189+F1198+F1211+F1228+F1261+F1288+F1316+F1326+F1343+F1358+F1364+F1378+F1409+F1417+F1436+F1473+F1497+F1543+F1573+F1581+F1635+F1650+F1679+F1687+F1696+F1700+F1710+F1730+F1739+F1746+F1766+F1778+F1797+F1804+F1812+F1818+F1832+F1844+F1508+F742+F1781</f>
    </oc>
    <nc r="F21">
      <f>F28+F194+F389+F476+F543+F917+F957+F990+F1010+F1018+F1038+F1077+F1107+F1122+F1136+F1147+F1189+F1198+F1211+F1228+F1261+F1288+F1316+F1326+F1343+F1358+F1364+F1378+F1409+F1417+F1436+F1473+F1497+F1543+F1573+F1581+F1635+F1650+F1679+F1687+F1696+F1700+F1710+F1730+F1739+F1746+F1766+F1778+F1797+F1804+F1812+F1818+F1832+F1844+F1508+F742+F1781+F278+F1180</f>
    </nc>
  </rcc>
  <rcc rId="24885" sId="1">
    <oc r="G21">
      <f>G28+G194+G389+G476+G543+G917+G957+G990+G1010+G1018+G1038+G1077+G1107+G1122+G1136+G1147+G1189+G1198+G1211+G1228+G1261+G1288+G1316+G1326+G1343+G1358+G1364+G1378+G1409+G1417+G1436+G1473+G1497+G1543+G1573+G1581+G1635+G1650+G1679+G1687+G1696+G1700+G1710+G1730+G1739+G1746+G1766+G1778+G1797+G1804+G1812+G1818+G1832+G1844+G1508+G742+G1781</f>
    </oc>
    <nc r="G21">
      <f>G28+G194+G389+G476+G543+G917+G957+G990+G1010+G1018+G1038+G1077+G1107+G1122+G1136+G1147+G1189+G1198+G1211+G1228+G1261+G1288+G1316+G1326+G1343+G1358+G1364+G1378+G1409+G1417+G1436+G1473+G1497+G1543+G1573+G1581+G1635+G1650+G1679+G1687+G1696+G1700+G1710+G1730+G1739+G1746+G1766+G1778+G1797+G1804+G1812+G1818+G1832+G1844+G1508+G742+G1781+G278+G1180</f>
    </nc>
  </rcc>
  <rcc rId="24886" sId="1">
    <oc r="H21">
      <f>H28+H194+H389+H476+H543+H917+H957+H990+H1010+H1018+H1038+H1077+H1107+H1122+H1136+H1147+H1189+H1198+H1211+H1228+H1261+H1288+H1316+H1326+H1343+H1358+H1364+H1378+H1409+H1417+H1436+H1473+H1497+H1543+H1573+H1581+H1635+H1650+H1679+H1687+H1696+H1700+H1710+H1730+H1739+H1746+H1766+H1778+H1797+H1804+H1812+H1818+H1832+H1844+H1508+H742+H1781</f>
    </oc>
    <nc r="H21">
      <f>H28+H194+H389+H476+H543+H917+H957+H990+H1010+H1018+H1038+H1077+H1107+H1122+H1136+H1147+H1189+H1198+H1211+H1228+H1261+H1288+H1316+H1326+H1343+H1358+H1364+H1378+H1409+H1417+H1436+H1473+H1497+H1543+H1573+H1581+H1635+H1650+H1679+H1687+H1696+H1700+H1710+H1730+H1739+H1746+H1766+H1778+H1797+H1804+H1812+H1818+H1832+H1844+H1508+H742+H1781+H278+H1180</f>
    </nc>
  </rcc>
  <rcc rId="24887" sId="1">
    <oc r="I21">
      <f>I28+I194+I389+I476+I543+I917+I957+I990+I1010+I1018+I1038+I1077+I1107+I1122+I1136+I1147+I1189+I1198+I1211+I1228+I1261+I1288+I1316+I1326+I1343+I1358+I1364+I1378+I1409+I1417+I1436+I1473+I1497+I1543+I1573+I1581+I1635+I1650+I1679+I1687+I1696+I1700+I1710+I1730+I1739+I1746+I1766+I1778+I1797+I1804+I1812+I1818+I1832+I1844+I1508+I742+I1781</f>
    </oc>
    <nc r="I21">
      <f>I28+I194+I389+I476+I543+I917+I957+I990+I1010+I1018+I1038+I1077+I1107+I1122+I1136+I1147+I1189+I1198+I1211+I1228+I1261+I1288+I1316+I1326+I1343+I1358+I1364+I1378+I1409+I1417+I1436+I1473+I1497+I1543+I1573+I1581+I1635+I1650+I1679+I1687+I1696+I1700+I1710+I1730+I1739+I1746+I1766+I1778+I1797+I1804+I1812+I1818+I1832+I1844+I1508+I742+I1781+I278+I1180</f>
    </nc>
  </rcc>
  <rcc rId="24888" sId="1">
    <oc r="J21">
      <f>J28+J194+J389+J476+J543+J917+J957+J990+J1010+J1018+J1038+J1077+J1107+J1122+J1136+J1147+J1189+J1198+J1211+J1228+J1261+J1288+J1316+J1326+J1343+J1358+J1364+J1378+J1409+J1417+J1436+J1473+J1497+J1543+J1573+J1581+J1635+J1650+J1679+J1687+J1696+J1700+J1710+J1730+J1739+J1746+J1766+J1778+J1797+J1804+J1812+J1818+J1832+J1844+J1508+J742+J1781</f>
    </oc>
    <nc r="J21">
      <f>J28+J194+J389+J476+J543+J917+J957+J990+J1010+J1018+J1038+J1077+J1107+J1122+J1136+J1147+J1189+J1198+J1211+J1228+J1261+J1288+J1316+J1326+J1343+J1358+J1364+J1378+J1409+J1417+J1436+J1473+J1497+J1543+J1573+J1581+J1635+J1650+J1679+J1687+J1696+J1700+J1710+J1730+J1739+J1746+J1766+J1778+J1797+J1804+J1812+J1818+J1832+J1844+J1508+J742+J1781+J278+J1180</f>
    </nc>
  </rcc>
  <rcc rId="24889" sId="1">
    <oc r="K21">
      <f>K28+K194+K389+K476+K543+K917+K957+K990+K1010+K1018+K1038+K1077+K1107+K1122+K1136+K1147+K1189+K1198+K1211+K1228+K1261+K1288+K1316+K1326+K1343+K1358+K1364+K1378+K1409+K1417+K1436+K1473+K1497+K1543+K1573+K1581+K1635+K1650+K1679+K1687+K1696+K1700+K1710+K1730+K1739+K1746+K1766+K1778+K1797+K1804+K1812+K1818+K1832+K1844+K1508+K742+K1781</f>
    </oc>
    <nc r="K21">
      <f>K28+K194+K389+K476+K543+K917+K957+K990+K1010+K1018+K1038+K1077+K1107+K1122+K1136+K1147+K1189+K1198+K1211+K1228+K1261+K1288+K1316+K1326+K1343+K1358+K1364+K1378+K1409+K1417+K1436+K1473+K1497+K1543+K1573+K1581+K1635+K1650+K1679+K1687+K1696+K1700+K1710+K1730+K1739+K1746+K1766+K1778+K1797+K1804+K1812+K1818+K1832+K1844+K1508+K742+K1781+K278+K1180</f>
    </nc>
  </rcc>
  <rcc rId="24890" sId="1">
    <oc r="L21">
      <f>L28+L194+L389+L476+L543+L917+L957+L990+L1010+L1018+L1038+L1077+L1107+L1122+L1136+L1147+L1189+L1198+L1211+L1228+L1261+L1288+L1316+L1326+L1343+L1358+L1364+L1378+L1409+L1417+L1436+L1473+L1497+L1543+L1573+L1581+L1635+L1650+L1679+L1687+L1696+L1700+L1710+L1730+L1739+L1746+L1766+L1778+L1797+L1804+L1812+L1818+L1832+L1844+L1508+L742+L1781</f>
    </oc>
    <nc r="L21">
      <f>L28+L194+L389+L476+L543+L917+L957+L990+L1010+L1018+L1038+L1077+L1107+L1122+L1136+L1147+L1189+L1198+L1211+L1228+L1261+L1288+L1316+L1326+L1343+L1358+L1364+L1378+L1409+L1417+L1436+L1473+L1497+L1543+L1573+L1581+L1635+L1650+L1679+L1687+L1696+L1700+L1710+L1730+L1739+L1746+L1766+L1778+L1797+L1804+L1812+L1818+L1832+L1844+L1508+L742+L1781+L278+L1180</f>
    </nc>
  </rcc>
  <rcc rId="24891" sId="1">
    <oc r="M21">
      <f>M28+M194+M389+M476+M543+M917+M957+M990+M1010+M1018+M1038+M1077+M1107+M1122+M1136+M1147+M1189+M1198+M1211+M1228+M1261+M1288+M1316+M1326+M1343+M1358+M1364+M1378+M1409+M1417+M1436+M1473+M1497+M1543+M1573+M1581+M1635+M1650+M1679+M1687+M1696+M1700+M1710+M1730+M1739+M1746+M1766+M1778+M1797+M1804+M1812+M1818+M1832+M1844+M1508+M742+M1781</f>
    </oc>
    <nc r="M21">
      <f>M28+M194+M389+M476+M543+M917+M957+M990+M1010+M1018+M1038+M1077+M1107+M1122+M1136+M1147+M1189+M1198+M1211+M1228+M1261+M1288+M1316+M1326+M1343+M1358+M1364+M1378+M1409+M1417+M1436+M1473+M1497+M1543+M1573+M1581+M1635+M1650+M1679+M1687+M1696+M1700+M1710+M1730+M1739+M1746+M1766+M1778+M1797+M1804+M1812+M1818+M1832+M1844+M1508+M742+M1781+M278+M1180</f>
    </nc>
  </rcc>
  <rcc rId="24892" sId="1">
    <oc r="N21">
      <f>N28+N194+N389+N476+N543+N917+N957+N990+N1010+N1018+N1038+N1077+N1107+N1122+N1136+N1147+N1189+N1198+N1211+N1228+N1261+N1288+N1316+N1326+N1343+N1358+N1364+N1378+N1409+N1417+N1436+N1473+N1497+N1543+N1573+N1581+N1635+N1650+N1679+N1687+N1696+N1700+N1710+N1730+N1739+N1746+N1766+N1778+N1797+N1804+N1812+N1818+N1832+N1844+N1508+N742+N1781</f>
    </oc>
    <nc r="N21">
      <f>N28+N194+N389+N476+N543+N917+N957+N990+N1010+N1018+N1038+N1077+N1107+N1122+N1136+N1147+N1189+N1198+N1211+N1228+N1261+N1288+N1316+N1326+N1343+N1358+N1364+N1378+N1409+N1417+N1436+N1473+N1497+N1543+N1573+N1581+N1635+N1650+N1679+N1687+N1696+N1700+N1710+N1730+N1739+N1746+N1766+N1778+N1797+N1804+N1812+N1818+N1832+N1844+N1508+N742+N1781+N278+N1180</f>
    </nc>
  </rcc>
  <rcc rId="24893" sId="1">
    <oc r="O21">
      <f>O28+O194+O389+O476+O543+O917+O957+O990+O1010+O1018+O1038+O1077+O1107+O1122+O1136+O1147+O1189+O1198+O1211+O1228+O1261+O1288+O1316+O1326+O1343+O1358+O1364+O1378+O1409+O1417+O1436+O1473+O1497+O1543+O1573+O1581+O1635+O1650+O1679+O1687+O1696+O1700+O1710+O1730+O1739+O1746+O1766+O1778+O1797+O1804+O1812+O1818+O1832+O1844+O1508+O742+O1781</f>
    </oc>
    <nc r="O21">
      <f>O28+O194+O389+O476+O543+O917+O957+O990+O1010+O1018+O1038+O1077+O1107+O1122+O1136+O1147+O1189+O1198+O1211+O1228+O1261+O1288+O1316+O1326+O1343+O1358+O1364+O1378+O1409+O1417+O1436+O1473+O1497+O1543+O1573+O1581+O1635+O1650+O1679+O1687+O1696+O1700+O1710+O1730+O1739+O1746+O1766+O1778+O1797+O1804+O1812+O1818+O1832+O1844+O1508+O742+O1781+O278+O1180</f>
    </nc>
  </rcc>
  <rcc rId="24894" sId="1">
    <oc r="P21">
      <f>P28+P194+P389+P476+P543+P917+P957+P990+P1010+P1018+P1038+P1077+P1107+P1122+P1136+P1147+P1189+P1198+P1211+P1228+P1261+P1288+P1316+P1326+P1343+P1358+P1364+P1378+P1409+P1417+P1436+P1473+P1497+P1543+P1573+P1581+P1635+P1650+P1679+P1687+P1696+P1700+P1710+P1730+P1739+P1746+P1766+P1778+P1797+P1804+P1812+P1818+P1832+P1844+P1508+P742+P1781</f>
    </oc>
    <nc r="P21">
      <f>P28+P194+P389+P476+P543+P917+P957+P990+P1010+P1018+P1038+P1077+P1107+P1122+P1136+P1147+P1189+P1198+P1211+P1228+P1261+P1288+P1316+P1326+P1343+P1358+P1364+P1378+P1409+P1417+P1436+P1473+P1497+P1543+P1573+P1581+P1635+P1650+P1679+P1687+P1696+P1700+P1710+P1730+P1739+P1746+P1766+P1778+P1797+P1804+P1812+P1818+P1832+P1844+P1508+P742+P1781+P278+P1180</f>
    </nc>
  </rcc>
  <rcc rId="24895" sId="1">
    <oc r="Q21">
      <f>Q28+Q194+Q389+Q476+Q543+Q917+Q957+Q990+Q1010+Q1018+Q1038+Q1077+Q1107+Q1122+Q1136+Q1147+Q1189+Q1198+Q1211+Q1228+Q1261+Q1288+Q1316+Q1326+Q1343+Q1358+Q1364+Q1378+Q1409+Q1417+Q1436+Q1473+Q1497+Q1543+Q1573+Q1581+Q1635+Q1650+Q1679+Q1687+Q1696+Q1700+Q1710+Q1730+Q1739+Q1746+Q1766+Q1778+Q1797+Q1804+Q1812+Q1818+Q1832+Q1844+Q1508+Q742+Q1781</f>
    </oc>
    <nc r="Q21">
      <f>Q28+Q194+Q389+Q476+Q543+Q917+Q957+Q990+Q1010+Q1018+Q1038+Q1077+Q1107+Q1122+Q1136+Q1147+Q1189+Q1198+Q1211+Q1228+Q1261+Q1288+Q1316+Q1326+Q1343+Q1358+Q1364+Q1378+Q1409+Q1417+Q1436+Q1473+Q1497+Q1543+Q1573+Q1581+Q1635+Q1650+Q1679+Q1687+Q1696+Q1700+Q1710+Q1730+Q1739+Q1746+Q1766+Q1778+Q1797+Q1804+Q1812+Q1818+Q1832+Q1844+Q1508+Q742+Q1781+Q278+Q1180</f>
    </nc>
  </rcc>
  <rcv guid="{52C56C69-E76E-46A4-93DC-3FEF3C34E98B}" action="delete"/>
  <rdn rId="0" localSheetId="1" customView="1" name="Z_52C56C69_E76E_46A4_93DC_3FEF3C34E98B_.wvu.PrintArea" hidden="1" oldHidden="1">
    <formula>'Лист 1'!$A$1:$R$1868</formula>
    <oldFormula>'Лист 1'!$A$1:$R$1868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1'!$A$14:$S$1852</formula>
    <oldFormula>'Лист 1'!$A$14:$S$1852</oldFormula>
  </rdn>
  <rcv guid="{52C56C69-E76E-46A4-93DC-3FEF3C34E98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9554" sId="1">
    <oc r="M1" t="inlineStr">
      <is>
        <t>ПРИЛОЖЕНИЕ 3</t>
      </is>
    </oc>
    <nc r="M1" t="inlineStr">
      <is>
        <t>ПРИЛОЖЕНИЕ 2</t>
      </is>
    </nc>
  </rcc>
  <rfmt sheetId="1" sqref="M1:Q5" start="0" length="2147483647">
    <dxf>
      <font>
        <sz val="24"/>
      </font>
    </dxf>
  </rfmt>
  <rfmt sheetId="1" sqref="M1:Q5" start="0" length="2147483647">
    <dxf>
      <font>
        <sz val="26"/>
      </font>
    </dxf>
  </rfmt>
  <rcc rId="29555" sId="1">
    <oc r="A8" t="inlineStr">
      <is>
    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    </is>
    </oc>
    <nc r="A8" t="inlineStr">
      <is>
        <t>Реестр многоквартирных домов по видам капитального ремонта</t>
      </is>
    </nc>
  </rcc>
  <rfmt sheetId="1" sqref="A8:Q8" start="0" length="2147483647">
    <dxf>
      <font>
        <sz val="26"/>
      </font>
    </dxf>
  </rfmt>
  <rfmt sheetId="1" sqref="A8:Q8" start="0" length="2147483647">
    <dxf>
      <font>
        <color auto="1"/>
      </font>
    </dxf>
  </rfmt>
  <rfmt sheetId="1" sqref="A8:Q17" start="0" length="2147483647">
    <dxf>
      <font>
        <color auto="1"/>
      </font>
    </dxf>
  </rfmt>
  <rcv guid="{52C56C69-E76E-46A4-93DC-3FEF3C34E98B}" action="delete"/>
  <rdn rId="0" localSheetId="1" customView="1" name="Z_52C56C69_E76E_46A4_93DC_3FEF3C34E98B_.wvu.PrintArea" hidden="1" oldHidden="1">
    <formula>'Лист 1'!$A$1:$Q$1868</formula>
    <oldFormula>'Лист 1'!$A$1:$Q$1868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1'!$A$14:$S$1852</formula>
    <oldFormula>'Лист 1'!$A$14:$S$1852</oldFormula>
  </rdn>
  <rcv guid="{52C56C69-E76E-46A4-93DC-3FEF3C34E98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D18:D1852" start="0" length="0">
    <dxf>
      <border>
        <left style="thin">
          <color indexed="64"/>
        </left>
      </border>
    </dxf>
  </rfmt>
  <rfmt sheetId="1" sqref="Q18:Q1852" start="0" length="0">
    <dxf>
      <border>
        <right style="thin">
          <color indexed="64"/>
        </right>
      </border>
    </dxf>
  </rfmt>
  <rcc rId="29541" sId="1">
    <oc r="D14" t="inlineStr">
      <is>
        <t>виды, установленные ч.1 ст.166 Жилищного Кодекса РФ</t>
      </is>
    </oc>
    <nc r="D14" t="inlineStr">
      <is>
        <t>Виды, установленные ч.1 ст.166 Жилищного Кодекса РФ</t>
      </is>
    </nc>
  </rcc>
  <rcc rId="29542" sId="1">
    <oc r="D15" t="inlineStr">
      <is>
        <t>ремонт внутридомовых инженерных систем</t>
      </is>
    </oc>
    <nc r="D15" t="inlineStr">
      <is>
        <t>Ремонт внутридомовых инженерных систем</t>
      </is>
    </nc>
  </rcc>
  <rcc rId="29543" sId="1">
    <oc r="E15" t="inlineStr">
      <is>
        <t>ремонт или замена лифтового оборудования</t>
      </is>
    </oc>
    <nc r="E15" t="inlineStr">
      <is>
        <t>Ремонт или замена лифтового оборудования</t>
      </is>
    </nc>
  </rcc>
  <rcc rId="29544" sId="1">
    <oc r="G15" t="inlineStr">
      <is>
        <t>ремонт крыши</t>
      </is>
    </oc>
    <nc r="G15" t="inlineStr">
      <is>
        <t>Ремонт крыши</t>
      </is>
    </nc>
  </rcc>
  <rcc rId="29545" sId="1">
    <oc r="I15" t="inlineStr">
      <is>
        <t>ремонт подвальных помещений</t>
      </is>
    </oc>
    <nc r="I15" t="inlineStr">
      <is>
        <t>Ремонт подвальных помещений</t>
      </is>
    </nc>
  </rcc>
  <rcc rId="29546" sId="1">
    <oc r="K15" t="inlineStr">
      <is>
        <t>ремонт фасада</t>
      </is>
    </oc>
    <nc r="K15" t="inlineStr">
      <is>
        <t>Ремонт фасада</t>
      </is>
    </nc>
  </rcc>
  <rcc rId="29547" sId="1">
    <oc r="M15" t="inlineStr">
      <is>
        <t>ремонт фундамента</t>
      </is>
    </oc>
    <nc r="M15" t="inlineStr">
      <is>
        <t>Ремонт фундамента</t>
      </is>
    </nc>
  </rcc>
  <rcc rId="29548" sId="1">
    <oc r="O15" t="inlineStr">
      <is>
        <t>утепление фасадов</t>
      </is>
    </oc>
    <nc r="O15" t="inlineStr">
      <is>
        <t>Утепление фасадов</t>
      </is>
    </nc>
  </rcc>
  <rcc rId="29549" sId="1">
    <oc r="Q15" t="inlineStr">
      <is>
        <t>переустройство невентилируемой крыши на вентилируемую крышу, устройство выходов на кровлю</t>
      </is>
    </oc>
    <nc r="Q15" t="inlineStr">
      <is>
        <t>Переустройство невентилируемой крыши на вентилируемую крышу, устройство выходов на кровлю</t>
      </is>
    </nc>
  </rcc>
  <rcc rId="29550" sId="1">
    <oc r="O14" t="inlineStr">
      <is>
        <t>виды, установленные нормативным правовым актом Алтайского края</t>
      </is>
    </oc>
    <nc r="O14" t="inlineStr">
      <is>
        <t>Виды, установленные нормативным правовым актом Алтайского края</t>
      </is>
    </nc>
  </rcc>
  <rfmt sheetId="1" sqref="A8:Q8" start="0" length="2147483647">
    <dxf>
      <font>
        <sz val="20"/>
      </font>
    </dxf>
  </rfmt>
  <rfmt sheetId="1" sqref="A8:Q8" start="0" length="2147483647">
    <dxf>
      <font>
        <sz val="22"/>
      </font>
    </dxf>
  </rfmt>
  <rfmt sheetId="1" sqref="A14:A1852" start="0" length="0">
    <dxf>
      <border>
        <left style="thin">
          <color indexed="64"/>
        </left>
      </border>
    </dxf>
  </rfmt>
  <rcv guid="{52C56C69-E76E-46A4-93DC-3FEF3C34E98B}" action="delete"/>
  <rdn rId="0" localSheetId="1" customView="1" name="Z_52C56C69_E76E_46A4_93DC_3FEF3C34E98B_.wvu.PrintArea" hidden="1" oldHidden="1">
    <formula>'Лист 1'!$A$1:$Q$1868</formula>
    <oldFormula>'Лист 1'!$A$1:$R$1868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1'!$A$14:$S$1852</formula>
    <oldFormula>'Лист 1'!$A$14:$S$1852</oldFormula>
  </rdn>
  <rcv guid="{52C56C69-E76E-46A4-93DC-3FEF3C34E98B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28942" sId="1" numFmtId="4">
    <oc r="E991">
      <v>0</v>
    </oc>
    <nc r="E991"/>
  </rcc>
  <rcc rId="28943" sId="1" numFmtId="4">
    <oc r="F991">
      <v>0</v>
    </oc>
    <nc r="F991"/>
  </rcc>
  <rcc rId="28944" sId="1" numFmtId="4">
    <oc r="E992">
      <v>0</v>
    </oc>
    <nc r="E992"/>
  </rcc>
  <rcc rId="28945" sId="1" numFmtId="4">
    <oc r="F992">
      <v>0</v>
    </oc>
    <nc r="F992"/>
  </rcc>
  <rcc rId="28946" sId="1" numFmtId="4">
    <oc r="E993">
      <v>0</v>
    </oc>
    <nc r="E993"/>
  </rcc>
  <rcc rId="28947" sId="1" numFmtId="4">
    <oc r="F993">
      <v>0</v>
    </oc>
    <nc r="F993"/>
  </rcc>
  <rcc rId="28948" sId="1" numFmtId="4">
    <oc r="E994">
      <v>0</v>
    </oc>
    <nc r="E994"/>
  </rcc>
  <rcc rId="28949" sId="1" numFmtId="4">
    <oc r="F994">
      <v>0</v>
    </oc>
    <nc r="F994"/>
  </rcc>
  <rcc rId="28950" sId="1" numFmtId="4">
    <oc r="E995">
      <v>0</v>
    </oc>
    <nc r="E995"/>
  </rcc>
  <rcc rId="28951" sId="1" numFmtId="4">
    <oc r="F995">
      <v>0</v>
    </oc>
    <nc r="F995"/>
  </rcc>
  <rcc rId="28952" sId="1" numFmtId="4">
    <oc r="E996">
      <v>0</v>
    </oc>
    <nc r="E996"/>
  </rcc>
  <rcc rId="28953" sId="1" numFmtId="4">
    <oc r="F996">
      <v>0</v>
    </oc>
    <nc r="F996"/>
  </rcc>
  <rcc rId="28954" sId="1" numFmtId="4">
    <oc r="E997">
      <v>0</v>
    </oc>
    <nc r="E997"/>
  </rcc>
  <rcc rId="28955" sId="1" numFmtId="4">
    <oc r="F997">
      <v>0</v>
    </oc>
    <nc r="F997"/>
  </rcc>
  <rcc rId="28956" sId="1" numFmtId="4">
    <oc r="E998">
      <v>0</v>
    </oc>
    <nc r="E998"/>
  </rcc>
  <rcc rId="28957" sId="1" numFmtId="4">
    <oc r="F998">
      <v>0</v>
    </oc>
    <nc r="F998"/>
  </rcc>
  <rcc rId="28958" sId="1" numFmtId="4">
    <oc r="E999">
      <v>0</v>
    </oc>
    <nc r="E999"/>
  </rcc>
  <rcc rId="28959" sId="1" numFmtId="4">
    <oc r="F999">
      <v>0</v>
    </oc>
    <nc r="F999"/>
  </rcc>
  <rcc rId="28960" sId="1" numFmtId="4">
    <oc r="E1000">
      <v>0</v>
    </oc>
    <nc r="E1000"/>
  </rcc>
  <rcc rId="28961" sId="1" numFmtId="4">
    <oc r="F1000">
      <v>0</v>
    </oc>
    <nc r="F1000"/>
  </rcc>
  <rcc rId="28962" sId="1" numFmtId="4">
    <oc r="E1001">
      <v>0</v>
    </oc>
    <nc r="E1001"/>
  </rcc>
  <rcc rId="28963" sId="1" numFmtId="4">
    <oc r="F1001">
      <v>0</v>
    </oc>
    <nc r="F1001"/>
  </rcc>
  <rcc rId="28964" sId="1" numFmtId="4">
    <oc r="E1002">
      <v>0</v>
    </oc>
    <nc r="E1002"/>
  </rcc>
  <rcc rId="28965" sId="1" numFmtId="4">
    <oc r="F1002">
      <v>0</v>
    </oc>
    <nc r="F1002"/>
  </rcc>
  <rcc rId="28966" sId="1" numFmtId="4">
    <oc r="E1003">
      <v>0</v>
    </oc>
    <nc r="E1003"/>
  </rcc>
  <rcc rId="28967" sId="1" numFmtId="4">
    <oc r="F1003">
      <v>0</v>
    </oc>
    <nc r="F1003"/>
  </rcc>
  <rcc rId="28968" sId="1" numFmtId="4">
    <oc r="E1004">
      <v>0</v>
    </oc>
    <nc r="E1004"/>
  </rcc>
  <rcc rId="28969" sId="1" numFmtId="4">
    <oc r="F1004">
      <v>0</v>
    </oc>
    <nc r="F1004"/>
  </rcc>
  <rcc rId="28970" sId="1" numFmtId="4">
    <oc r="E1005">
      <v>0</v>
    </oc>
    <nc r="E1005"/>
  </rcc>
  <rcc rId="28971" sId="1" numFmtId="4">
    <oc r="F1005">
      <v>0</v>
    </oc>
    <nc r="F1005"/>
  </rcc>
  <rcc rId="28972" sId="1" numFmtId="4">
    <oc r="E1006">
      <v>0</v>
    </oc>
    <nc r="E1006"/>
  </rcc>
  <rcc rId="28973" sId="1" numFmtId="4">
    <oc r="F1006">
      <v>0</v>
    </oc>
    <nc r="F1006"/>
  </rcc>
  <rcc rId="28974" sId="1" numFmtId="4">
    <oc r="E1007">
      <v>0</v>
    </oc>
    <nc r="E1007"/>
  </rcc>
  <rcc rId="28975" sId="1" numFmtId="4">
    <oc r="F1007">
      <v>0</v>
    </oc>
    <nc r="F1007"/>
  </rcc>
  <rcc rId="28976" sId="1" numFmtId="4">
    <oc r="E1008">
      <v>0</v>
    </oc>
    <nc r="E1008"/>
  </rcc>
  <rcc rId="28977" sId="1" numFmtId="4">
    <oc r="F1008">
      <v>0</v>
    </oc>
    <nc r="F1008"/>
  </rcc>
  <rcc rId="28978" sId="1" numFmtId="4">
    <oc r="D994">
      <v>0</v>
    </oc>
    <nc r="D994"/>
  </rcc>
  <rcc rId="28979" sId="1" numFmtId="4">
    <oc r="D998">
      <v>0</v>
    </oc>
    <nc r="D998"/>
  </rcc>
  <rcc rId="28980" sId="1" numFmtId="4">
    <oc r="D1002">
      <v>0</v>
    </oc>
    <nc r="D1002"/>
  </rcc>
  <rcc rId="28981" sId="1" numFmtId="4">
    <oc r="D1003">
      <v>0</v>
    </oc>
    <nc r="D1003"/>
  </rcc>
  <rcc rId="28982" sId="1" numFmtId="4">
    <oc r="G994">
      <v>0</v>
    </oc>
    <nc r="G994"/>
  </rcc>
  <rcc rId="28983" sId="1" numFmtId="4">
    <oc r="H994">
      <v>0</v>
    </oc>
    <nc r="H994"/>
  </rcc>
  <rcc rId="28984" sId="1" numFmtId="4">
    <oc r="I994">
      <v>0</v>
    </oc>
    <nc r="I994"/>
  </rcc>
  <rcc rId="28985" sId="1" numFmtId="4">
    <oc r="J994">
      <v>0</v>
    </oc>
    <nc r="J994"/>
  </rcc>
  <rcc rId="28986" sId="1" numFmtId="4">
    <oc r="G995">
      <v>0</v>
    </oc>
    <nc r="G995"/>
  </rcc>
  <rcc rId="28987" sId="1" numFmtId="4">
    <oc r="H995">
      <v>0</v>
    </oc>
    <nc r="H995"/>
  </rcc>
  <rcc rId="28988" sId="1" numFmtId="4">
    <oc r="I995">
      <v>0</v>
    </oc>
    <nc r="I995"/>
  </rcc>
  <rcc rId="28989" sId="1" numFmtId="4">
    <oc r="J995">
      <v>0</v>
    </oc>
    <nc r="J995"/>
  </rcc>
  <rcc rId="28990" sId="1" numFmtId="4">
    <oc r="G996">
      <v>0</v>
    </oc>
    <nc r="G996"/>
  </rcc>
  <rcc rId="28991" sId="1" numFmtId="4">
    <oc r="H996">
      <v>0</v>
    </oc>
    <nc r="H996"/>
  </rcc>
  <rcc rId="28992" sId="1" numFmtId="4">
    <oc r="I996">
      <v>0</v>
    </oc>
    <nc r="I996"/>
  </rcc>
  <rcc rId="28993" sId="1" numFmtId="4">
    <oc r="J996">
      <v>0</v>
    </oc>
    <nc r="J996"/>
  </rcc>
  <rcc rId="28994" sId="1" numFmtId="4">
    <oc r="G997">
      <v>0</v>
    </oc>
    <nc r="G997"/>
  </rcc>
  <rcc rId="28995" sId="1" numFmtId="4">
    <oc r="H997">
      <v>0</v>
    </oc>
    <nc r="H997"/>
  </rcc>
  <rcc rId="28996" sId="1" numFmtId="4">
    <oc r="I997">
      <v>0</v>
    </oc>
    <nc r="I997"/>
  </rcc>
  <rcc rId="28997" sId="1" numFmtId="4">
    <oc r="J997">
      <v>0</v>
    </oc>
    <nc r="J997"/>
  </rcc>
  <rcc rId="28998" sId="1" numFmtId="4">
    <oc r="G999">
      <v>0</v>
    </oc>
    <nc r="G999"/>
  </rcc>
  <rcc rId="28999" sId="1" numFmtId="4">
    <oc r="H999">
      <v>0</v>
    </oc>
    <nc r="H999"/>
  </rcc>
  <rcc rId="29000" sId="1" numFmtId="4">
    <oc r="I999">
      <v>0</v>
    </oc>
    <nc r="I999"/>
  </rcc>
  <rcc rId="29001" sId="1" numFmtId="4">
    <oc r="J999">
      <v>0</v>
    </oc>
    <nc r="J999"/>
  </rcc>
  <rcc rId="29002" sId="1" numFmtId="4">
    <oc r="K999">
      <v>0</v>
    </oc>
    <nc r="K999"/>
  </rcc>
  <rcc rId="29003" sId="1" numFmtId="4">
    <oc r="L999">
      <v>0</v>
    </oc>
    <nc r="L999"/>
  </rcc>
  <rcc rId="29004" sId="1" numFmtId="4">
    <oc r="M999">
      <v>0</v>
    </oc>
    <nc r="M999"/>
  </rcc>
  <rcc rId="29005" sId="1" numFmtId="4">
    <oc r="N999">
      <v>0</v>
    </oc>
    <nc r="N999"/>
  </rcc>
  <rcc rId="29006" sId="1" numFmtId="4">
    <oc r="O999">
      <v>0</v>
    </oc>
    <nc r="O999"/>
  </rcc>
  <rcc rId="29007" sId="1" numFmtId="4">
    <oc r="P999">
      <v>0</v>
    </oc>
    <nc r="P999"/>
  </rcc>
  <rcc rId="29008" sId="1" numFmtId="4">
    <oc r="Q999">
      <v>0</v>
    </oc>
    <nc r="Q999"/>
  </rcc>
  <rcc rId="29009" sId="1" numFmtId="4">
    <oc r="G1000">
      <v>0</v>
    </oc>
    <nc r="G1000"/>
  </rcc>
  <rcc rId="29010" sId="1" numFmtId="4">
    <oc r="H1000">
      <v>0</v>
    </oc>
    <nc r="H1000"/>
  </rcc>
  <rcc rId="29011" sId="1" numFmtId="4">
    <oc r="I1000">
      <v>0</v>
    </oc>
    <nc r="I1000"/>
  </rcc>
  <rcc rId="29012" sId="1" numFmtId="4">
    <oc r="J1000">
      <v>0</v>
    </oc>
    <nc r="J1000"/>
  </rcc>
  <rcc rId="29013" sId="1" numFmtId="4">
    <oc r="K1000">
      <v>0</v>
    </oc>
    <nc r="K1000"/>
  </rcc>
  <rcc rId="29014" sId="1" numFmtId="4">
    <oc r="L1000">
      <v>0</v>
    </oc>
    <nc r="L1000"/>
  </rcc>
  <rcc rId="29015" sId="1" numFmtId="4">
    <oc r="M1000">
      <v>0</v>
    </oc>
    <nc r="M1000"/>
  </rcc>
  <rcc rId="29016" sId="1" numFmtId="4">
    <oc r="N1000">
      <v>0</v>
    </oc>
    <nc r="N1000"/>
  </rcc>
  <rcc rId="29017" sId="1" numFmtId="4">
    <oc r="O1000">
      <v>0</v>
    </oc>
    <nc r="O1000"/>
  </rcc>
  <rcc rId="29018" sId="1" numFmtId="4">
    <oc r="P1000">
      <v>0</v>
    </oc>
    <nc r="P1000"/>
  </rcc>
  <rcc rId="29019" sId="1" numFmtId="4">
    <oc r="Q1000">
      <v>0</v>
    </oc>
    <nc r="Q1000"/>
  </rcc>
  <rcc rId="29020" sId="1" numFmtId="4">
    <oc r="G1001">
      <v>0</v>
    </oc>
    <nc r="G1001"/>
  </rcc>
  <rcc rId="29021" sId="1" numFmtId="4">
    <oc r="H1001">
      <v>0</v>
    </oc>
    <nc r="H1001"/>
  </rcc>
  <rcc rId="29022" sId="1" numFmtId="4">
    <oc r="I1001">
      <v>0</v>
    </oc>
    <nc r="I1001"/>
  </rcc>
  <rcc rId="29023" sId="1" numFmtId="4">
    <oc r="J1001">
      <v>0</v>
    </oc>
    <nc r="J1001"/>
  </rcc>
  <rcc rId="29024" sId="1" numFmtId="4">
    <oc r="K1001">
      <v>0</v>
    </oc>
    <nc r="K1001"/>
  </rcc>
  <rcc rId="29025" sId="1" numFmtId="4">
    <oc r="L1001">
      <v>0</v>
    </oc>
    <nc r="L1001"/>
  </rcc>
  <rcc rId="29026" sId="1" numFmtId="4">
    <oc r="M1001">
      <v>0</v>
    </oc>
    <nc r="M1001"/>
  </rcc>
  <rcc rId="29027" sId="1" numFmtId="4">
    <oc r="N1001">
      <v>0</v>
    </oc>
    <nc r="N1001"/>
  </rcc>
  <rcc rId="29028" sId="1" numFmtId="4">
    <oc r="O1001">
      <v>0</v>
    </oc>
    <nc r="O1001"/>
  </rcc>
  <rcc rId="29029" sId="1" numFmtId="4">
    <oc r="P1001">
      <v>0</v>
    </oc>
    <nc r="P1001"/>
  </rcc>
  <rcc rId="29030" sId="1" numFmtId="4">
    <oc r="Q1001">
      <v>0</v>
    </oc>
    <nc r="Q1001"/>
  </rcc>
  <rcc rId="29031" sId="1" numFmtId="4">
    <oc r="G1004">
      <v>0</v>
    </oc>
    <nc r="G1004"/>
  </rcc>
  <rcc rId="29032" sId="1" numFmtId="4">
    <oc r="H1004">
      <v>0</v>
    </oc>
    <nc r="H1004"/>
  </rcc>
  <rcc rId="29033" sId="1" numFmtId="4">
    <oc r="I1004">
      <v>0</v>
    </oc>
    <nc r="I1004"/>
  </rcc>
  <rcc rId="29034" sId="1" numFmtId="4">
    <oc r="J1004">
      <v>0</v>
    </oc>
    <nc r="J1004"/>
  </rcc>
  <rcc rId="29035" sId="1" numFmtId="4">
    <oc r="K1004">
      <v>0</v>
    </oc>
    <nc r="K1004"/>
  </rcc>
  <rcc rId="29036" sId="1" numFmtId="4">
    <oc r="L1004">
      <v>0</v>
    </oc>
    <nc r="L1004"/>
  </rcc>
  <rcc rId="29037" sId="1" numFmtId="4">
    <oc r="M1004">
      <v>0</v>
    </oc>
    <nc r="M1004"/>
  </rcc>
  <rcc rId="29038" sId="1" numFmtId="4">
    <oc r="N1004">
      <v>0</v>
    </oc>
    <nc r="N1004"/>
  </rcc>
  <rcc rId="29039" sId="1" numFmtId="4">
    <oc r="O1004">
      <v>0</v>
    </oc>
    <nc r="O1004"/>
  </rcc>
  <rcc rId="29040" sId="1" numFmtId="4">
    <oc r="P1004">
      <v>0</v>
    </oc>
    <nc r="P1004"/>
  </rcc>
  <rcc rId="29041" sId="1" numFmtId="4">
    <oc r="Q1004">
      <v>0</v>
    </oc>
    <nc r="Q1004"/>
  </rcc>
  <rcc rId="29042" sId="1" numFmtId="4">
    <oc r="G1007">
      <v>0</v>
    </oc>
    <nc r="G1007"/>
  </rcc>
  <rcc rId="29043" sId="1" numFmtId="4">
    <oc r="H1007">
      <v>0</v>
    </oc>
    <nc r="H1007"/>
  </rcc>
  <rcc rId="29044" sId="1" numFmtId="4">
    <oc r="I1007">
      <v>0</v>
    </oc>
    <nc r="I1007"/>
  </rcc>
  <rcc rId="29045" sId="1" numFmtId="4">
    <oc r="J1007">
      <v>0</v>
    </oc>
    <nc r="J1007"/>
  </rcc>
  <rcc rId="29046" sId="1" numFmtId="4">
    <oc r="K1007">
      <v>0</v>
    </oc>
    <nc r="K1007"/>
  </rcc>
  <rcc rId="29047" sId="1" numFmtId="4">
    <oc r="L1007">
      <v>0</v>
    </oc>
    <nc r="L1007"/>
  </rcc>
  <rcc rId="29048" sId="1" numFmtId="4">
    <oc r="M1007">
      <v>0</v>
    </oc>
    <nc r="M1007"/>
  </rcc>
  <rcc rId="29049" sId="1" numFmtId="4">
    <oc r="N1007">
      <v>0</v>
    </oc>
    <nc r="N1007"/>
  </rcc>
  <rcc rId="29050" sId="1" numFmtId="4">
    <oc r="O1007">
      <v>0</v>
    </oc>
    <nc r="O1007"/>
  </rcc>
  <rcc rId="29051" sId="1" numFmtId="4">
    <oc r="P1007">
      <v>0</v>
    </oc>
    <nc r="P1007"/>
  </rcc>
  <rcc rId="29052" sId="1" numFmtId="4">
    <oc r="Q1007">
      <v>0</v>
    </oc>
    <nc r="Q1007"/>
  </rcc>
  <rcc rId="29053" sId="1" numFmtId="4">
    <oc r="G1008">
      <v>0</v>
    </oc>
    <nc r="G1008"/>
  </rcc>
  <rcc rId="29054" sId="1" numFmtId="4">
    <oc r="H1008">
      <v>0</v>
    </oc>
    <nc r="H1008"/>
  </rcc>
  <rcc rId="29055" sId="1" numFmtId="4">
    <oc r="I1008">
      <v>0</v>
    </oc>
    <nc r="I1008"/>
  </rcc>
  <rcc rId="29056" sId="1" numFmtId="4">
    <oc r="J1008">
      <v>0</v>
    </oc>
    <nc r="J1008"/>
  </rcc>
  <rcc rId="29057" sId="1" numFmtId="4">
    <oc r="K1008">
      <v>0</v>
    </oc>
    <nc r="K1008"/>
  </rcc>
  <rcc rId="29058" sId="1" numFmtId="4">
    <oc r="L1008">
      <v>0</v>
    </oc>
    <nc r="L1008"/>
  </rcc>
  <rcc rId="29059" sId="1" numFmtId="4">
    <oc r="M1008">
      <v>0</v>
    </oc>
    <nc r="M1008"/>
  </rcc>
  <rcc rId="29060" sId="1" numFmtId="4">
    <oc r="N1008">
      <v>0</v>
    </oc>
    <nc r="N1008"/>
  </rcc>
  <rcc rId="29061" sId="1" numFmtId="4">
    <oc r="O1008">
      <v>0</v>
    </oc>
    <nc r="O1008"/>
  </rcc>
  <rcc rId="29062" sId="1" numFmtId="4">
    <oc r="P1008">
      <v>0</v>
    </oc>
    <nc r="P1008"/>
  </rcc>
  <rcc rId="29063" sId="1" numFmtId="4">
    <oc r="Q1008">
      <v>0</v>
    </oc>
    <nc r="Q1008"/>
  </rcc>
  <rcc rId="29064" sId="1" numFmtId="4">
    <oc r="G991">
      <v>0</v>
    </oc>
    <nc r="G991"/>
  </rcc>
  <rcc rId="29065" sId="1" numFmtId="4">
    <oc r="H991">
      <v>0</v>
    </oc>
    <nc r="H991"/>
  </rcc>
  <rcc rId="29066" sId="1" numFmtId="4">
    <oc r="I991">
      <v>0</v>
    </oc>
    <nc r="I991"/>
  </rcc>
  <rcc rId="29067" sId="1" numFmtId="4">
    <oc r="J991">
      <v>0</v>
    </oc>
    <nc r="J991"/>
  </rcc>
  <rcc rId="29068" sId="1" numFmtId="4">
    <oc r="K991">
      <v>0</v>
    </oc>
    <nc r="K991"/>
  </rcc>
  <rcc rId="29069" sId="1" numFmtId="4">
    <oc r="L991">
      <v>0</v>
    </oc>
    <nc r="L991"/>
  </rcc>
  <rcc rId="29070" sId="1" numFmtId="4">
    <oc r="M991">
      <v>0</v>
    </oc>
    <nc r="M991"/>
  </rcc>
  <rcc rId="29071" sId="1" numFmtId="4">
    <oc r="N991">
      <v>0</v>
    </oc>
    <nc r="N991"/>
  </rcc>
  <rcc rId="29072" sId="1" numFmtId="4">
    <oc r="O991">
      <v>0</v>
    </oc>
    <nc r="O991"/>
  </rcc>
  <rcc rId="29073" sId="1" numFmtId="4">
    <oc r="P991">
      <v>0</v>
    </oc>
    <nc r="P991"/>
  </rcc>
  <rcc rId="29074" sId="1" numFmtId="4">
    <oc r="Q991">
      <v>0</v>
    </oc>
    <nc r="Q991"/>
  </rcc>
  <rcc rId="29075" sId="1" numFmtId="4">
    <oc r="I992">
      <v>0</v>
    </oc>
    <nc r="I992"/>
  </rcc>
  <rcc rId="29076" sId="1" numFmtId="4">
    <oc r="J992">
      <v>0</v>
    </oc>
    <nc r="J992"/>
  </rcc>
  <rcc rId="29077" sId="1" numFmtId="4">
    <oc r="K992">
      <v>0</v>
    </oc>
    <nc r="K992"/>
  </rcc>
  <rcc rId="29078" sId="1" numFmtId="4">
    <oc r="L992">
      <v>0</v>
    </oc>
    <nc r="L992"/>
  </rcc>
  <rcc rId="29079" sId="1" numFmtId="4">
    <oc r="M992">
      <v>0</v>
    </oc>
    <nc r="M992"/>
  </rcc>
  <rcc rId="29080" sId="1" numFmtId="4">
    <oc r="N992">
      <v>0</v>
    </oc>
    <nc r="N992"/>
  </rcc>
  <rcc rId="29081" sId="1" numFmtId="4">
    <oc r="O992">
      <v>0</v>
    </oc>
    <nc r="O992"/>
  </rcc>
  <rcc rId="29082" sId="1" numFmtId="4">
    <oc r="P992">
      <v>0</v>
    </oc>
    <nc r="P992"/>
  </rcc>
  <rcc rId="29083" sId="1" numFmtId="4">
    <oc r="Q992">
      <v>0</v>
    </oc>
    <nc r="Q992"/>
  </rcc>
  <rcc rId="29084" sId="1" numFmtId="4">
    <oc r="I993">
      <v>0</v>
    </oc>
    <nc r="I993"/>
  </rcc>
  <rcc rId="29085" sId="1" numFmtId="4">
    <oc r="J993">
      <v>0</v>
    </oc>
    <nc r="J993"/>
  </rcc>
  <rcc rId="29086" sId="1" numFmtId="4">
    <oc r="K993">
      <v>0</v>
    </oc>
    <nc r="K993"/>
  </rcc>
  <rcc rId="29087" sId="1" numFmtId="4">
    <oc r="L993">
      <v>0</v>
    </oc>
    <nc r="L993"/>
  </rcc>
  <rcc rId="29088" sId="1" numFmtId="4">
    <oc r="M993">
      <v>0</v>
    </oc>
    <nc r="M993"/>
  </rcc>
  <rcc rId="29089" sId="1" numFmtId="4">
    <oc r="N993">
      <v>0</v>
    </oc>
    <nc r="N993"/>
  </rcc>
  <rcc rId="29090" sId="1" numFmtId="4">
    <oc r="O993">
      <v>0</v>
    </oc>
    <nc r="O993"/>
  </rcc>
  <rcc rId="29091" sId="1" numFmtId="4">
    <oc r="P993">
      <v>0</v>
    </oc>
    <nc r="P993"/>
  </rcc>
  <rcc rId="29092" sId="1" numFmtId="4">
    <oc r="Q993">
      <v>0</v>
    </oc>
    <nc r="Q993"/>
  </rcc>
  <rcc rId="29093" sId="1" numFmtId="4">
    <oc r="K995">
      <v>0</v>
    </oc>
    <nc r="K995"/>
  </rcc>
  <rcc rId="29094" sId="1" numFmtId="4">
    <oc r="L995">
      <v>0</v>
    </oc>
    <nc r="L995"/>
  </rcc>
  <rcc rId="29095" sId="1" numFmtId="4">
    <oc r="M995">
      <v>0</v>
    </oc>
    <nc r="M995"/>
  </rcc>
  <rcc rId="29096" sId="1" numFmtId="4">
    <oc r="N995">
      <v>0</v>
    </oc>
    <nc r="N995"/>
  </rcc>
  <rcc rId="29097" sId="1" numFmtId="4">
    <oc r="O995">
      <v>0</v>
    </oc>
    <nc r="O995"/>
  </rcc>
  <rcc rId="29098" sId="1" numFmtId="4">
    <oc r="P995">
      <v>0</v>
    </oc>
    <nc r="P995"/>
  </rcc>
  <rcc rId="29099" sId="1" numFmtId="4">
    <oc r="Q995">
      <v>0</v>
    </oc>
    <nc r="Q995"/>
  </rcc>
  <rcc rId="29100" sId="1" numFmtId="4">
    <oc r="K996">
      <v>0</v>
    </oc>
    <nc r="K996"/>
  </rcc>
  <rcc rId="29101" sId="1" numFmtId="4">
    <oc r="L996">
      <v>0</v>
    </oc>
    <nc r="L996"/>
  </rcc>
  <rcc rId="29102" sId="1" numFmtId="4">
    <oc r="M996">
      <v>0</v>
    </oc>
    <nc r="M996"/>
  </rcc>
  <rcc rId="29103" sId="1" numFmtId="4">
    <oc r="N996">
      <v>0</v>
    </oc>
    <nc r="N996"/>
  </rcc>
  <rcc rId="29104" sId="1" numFmtId="4">
    <oc r="O996">
      <v>0</v>
    </oc>
    <nc r="O996"/>
  </rcc>
  <rcc rId="29105" sId="1" numFmtId="4">
    <oc r="P996">
      <v>0</v>
    </oc>
    <nc r="P996"/>
  </rcc>
  <rcc rId="29106" sId="1" numFmtId="4">
    <oc r="Q996">
      <v>0</v>
    </oc>
    <nc r="Q996"/>
  </rcc>
  <rcc rId="29107" sId="1" numFmtId="4">
    <oc r="K997">
      <v>0</v>
    </oc>
    <nc r="K997"/>
  </rcc>
  <rcc rId="29108" sId="1" numFmtId="4">
    <oc r="L997">
      <v>0</v>
    </oc>
    <nc r="L997"/>
  </rcc>
  <rcc rId="29109" sId="1" numFmtId="4">
    <oc r="M997">
      <v>0</v>
    </oc>
    <nc r="M997"/>
  </rcc>
  <rcc rId="29110" sId="1" numFmtId="4">
    <oc r="N997">
      <v>0</v>
    </oc>
    <nc r="N997"/>
  </rcc>
  <rcc rId="29111" sId="1" numFmtId="4">
    <oc r="O997">
      <v>0</v>
    </oc>
    <nc r="O997"/>
  </rcc>
  <rcc rId="29112" sId="1" numFmtId="4">
    <oc r="P997">
      <v>0</v>
    </oc>
    <nc r="P997"/>
  </rcc>
  <rcc rId="29113" sId="1" numFmtId="4">
    <oc r="Q997">
      <v>0</v>
    </oc>
    <nc r="Q997"/>
  </rcc>
  <rcc rId="29114" sId="1" numFmtId="4">
    <oc r="I998">
      <v>0</v>
    </oc>
    <nc r="I998"/>
  </rcc>
  <rcc rId="29115" sId="1" numFmtId="4">
    <oc r="J998">
      <v>0</v>
    </oc>
    <nc r="J998"/>
  </rcc>
  <rcc rId="29116" sId="1" numFmtId="4">
    <oc r="K998">
      <v>0</v>
    </oc>
    <nc r="K998"/>
  </rcc>
  <rcc rId="29117" sId="1" numFmtId="4">
    <oc r="L998">
      <v>0</v>
    </oc>
    <nc r="L998"/>
  </rcc>
  <rcc rId="29118" sId="1" numFmtId="4">
    <oc r="M998">
      <v>0</v>
    </oc>
    <nc r="M998"/>
  </rcc>
  <rcc rId="29119" sId="1" numFmtId="4">
    <oc r="N998">
      <v>0</v>
    </oc>
    <nc r="N998"/>
  </rcc>
  <rcc rId="29120" sId="1" numFmtId="4">
    <oc r="O998">
      <v>0</v>
    </oc>
    <nc r="O998"/>
  </rcc>
  <rcc rId="29121" sId="1" numFmtId="4">
    <oc r="P998">
      <v>0</v>
    </oc>
    <nc r="P998"/>
  </rcc>
  <rcc rId="29122" sId="1" numFmtId="4">
    <oc r="Q998">
      <v>0</v>
    </oc>
    <nc r="Q998"/>
  </rcc>
  <rcc rId="29123" sId="1" numFmtId="4">
    <oc r="I1002">
      <v>0</v>
    </oc>
    <nc r="I1002"/>
  </rcc>
  <rcc rId="29124" sId="1" numFmtId="4">
    <oc r="J1002">
      <v>0</v>
    </oc>
    <nc r="J1002"/>
  </rcc>
  <rcc rId="29125" sId="1" numFmtId="4">
    <oc r="K1002">
      <v>0</v>
    </oc>
    <nc r="K1002"/>
  </rcc>
  <rcc rId="29126" sId="1" numFmtId="4">
    <oc r="L1002">
      <v>0</v>
    </oc>
    <nc r="L1002"/>
  </rcc>
  <rcc rId="29127" sId="1" numFmtId="4">
    <oc r="M1002">
      <v>0</v>
    </oc>
    <nc r="M1002"/>
  </rcc>
  <rcc rId="29128" sId="1" numFmtId="4">
    <oc r="N1002">
      <v>0</v>
    </oc>
    <nc r="N1002"/>
  </rcc>
  <rcc rId="29129" sId="1" numFmtId="4">
    <oc r="O1002">
      <v>0</v>
    </oc>
    <nc r="O1002"/>
  </rcc>
  <rcc rId="29130" sId="1" numFmtId="4">
    <oc r="P1002">
      <v>0</v>
    </oc>
    <nc r="P1002"/>
  </rcc>
  <rcc rId="29131" sId="1" numFmtId="4">
    <oc r="Q1002">
      <v>0</v>
    </oc>
    <nc r="Q1002"/>
  </rcc>
  <rcc rId="29132" sId="1" numFmtId="4">
    <oc r="I1003">
      <v>0</v>
    </oc>
    <nc r="I1003"/>
  </rcc>
  <rcc rId="29133" sId="1" numFmtId="4">
    <oc r="J1003">
      <v>0</v>
    </oc>
    <nc r="J1003"/>
  </rcc>
  <rcc rId="29134" sId="1" numFmtId="4">
    <oc r="K1003">
      <v>0</v>
    </oc>
    <nc r="K1003"/>
  </rcc>
  <rcc rId="29135" sId="1" numFmtId="4">
    <oc r="L1003">
      <v>0</v>
    </oc>
    <nc r="L1003"/>
  </rcc>
  <rcc rId="29136" sId="1" numFmtId="4">
    <oc r="M1003">
      <v>0</v>
    </oc>
    <nc r="M1003"/>
  </rcc>
  <rcc rId="29137" sId="1" numFmtId="4">
    <oc r="N1003">
      <v>0</v>
    </oc>
    <nc r="N1003"/>
  </rcc>
  <rcc rId="29138" sId="1" numFmtId="4">
    <oc r="O1003">
      <v>0</v>
    </oc>
    <nc r="O1003"/>
  </rcc>
  <rcc rId="29139" sId="1" numFmtId="4">
    <oc r="P1003">
      <v>0</v>
    </oc>
    <nc r="P1003"/>
  </rcc>
  <rcc rId="29140" sId="1" numFmtId="4">
    <oc r="Q1003">
      <v>0</v>
    </oc>
    <nc r="Q1003"/>
  </rcc>
  <rcc rId="29141" sId="1" numFmtId="4">
    <oc r="I1005">
      <v>0</v>
    </oc>
    <nc r="I1005"/>
  </rcc>
  <rcc rId="29142" sId="1" numFmtId="4">
    <oc r="J1005">
      <v>0</v>
    </oc>
    <nc r="J1005"/>
  </rcc>
  <rcc rId="29143" sId="1" numFmtId="4">
    <oc r="K1005">
      <v>0</v>
    </oc>
    <nc r="K1005"/>
  </rcc>
  <rcc rId="29144" sId="1" numFmtId="4">
    <oc r="L1005">
      <v>0</v>
    </oc>
    <nc r="L1005"/>
  </rcc>
  <rcc rId="29145" sId="1" numFmtId="4">
    <oc r="M1005">
      <v>0</v>
    </oc>
    <nc r="M1005"/>
  </rcc>
  <rcc rId="29146" sId="1" numFmtId="4">
    <oc r="N1005">
      <v>0</v>
    </oc>
    <nc r="N1005"/>
  </rcc>
  <rcc rId="29147" sId="1" numFmtId="4">
    <oc r="O1005">
      <v>0</v>
    </oc>
    <nc r="O1005"/>
  </rcc>
  <rcc rId="29148" sId="1" numFmtId="4">
    <oc r="P1005">
      <v>0</v>
    </oc>
    <nc r="P1005"/>
  </rcc>
  <rcc rId="29149" sId="1" numFmtId="4">
    <oc r="Q1005">
      <v>0</v>
    </oc>
    <nc r="Q1005"/>
  </rcc>
  <rcc rId="29150" sId="1" numFmtId="4">
    <oc r="I1006">
      <v>0</v>
    </oc>
    <nc r="I1006"/>
  </rcc>
  <rcc rId="29151" sId="1" numFmtId="4">
    <oc r="J1006">
      <v>0</v>
    </oc>
    <nc r="J1006"/>
  </rcc>
  <rcc rId="29152" sId="1" numFmtId="4">
    <oc r="K1006">
      <v>0</v>
    </oc>
    <nc r="K1006"/>
  </rcc>
  <rcc rId="29153" sId="1" numFmtId="4">
    <oc r="L1006">
      <v>0</v>
    </oc>
    <nc r="L1006"/>
  </rcc>
  <rcc rId="29154" sId="1" numFmtId="4">
    <oc r="M1006">
      <v>0</v>
    </oc>
    <nc r="M1006"/>
  </rcc>
  <rcc rId="29155" sId="1" numFmtId="4">
    <oc r="N1006">
      <v>0</v>
    </oc>
    <nc r="N1006"/>
  </rcc>
  <rcc rId="29156" sId="1" numFmtId="4">
    <oc r="O1006">
      <v>0</v>
    </oc>
    <nc r="O1006"/>
  </rcc>
  <rcc rId="29157" sId="1" numFmtId="4">
    <oc r="P1006">
      <v>0</v>
    </oc>
    <nc r="P1006"/>
  </rcc>
  <rcc rId="29158" sId="1" numFmtId="4">
    <oc r="Q1006">
      <v>0</v>
    </oc>
    <nc r="Q1006"/>
  </rcc>
  <rcc rId="29159" sId="1" numFmtId="4">
    <oc r="Q994">
      <v>0</v>
    </oc>
    <nc r="Q994"/>
  </rcc>
  <rcc rId="29160" sId="1" numFmtId="4">
    <oc r="N994">
      <v>0</v>
    </oc>
    <nc r="N994"/>
  </rcc>
  <rcc rId="29161" sId="1" numFmtId="4">
    <oc r="M994">
      <v>0</v>
    </oc>
    <nc r="M994"/>
  </rcc>
  <rcc rId="29162" sId="1" numFmtId="4">
    <oc r="D1028">
      <v>0</v>
    </oc>
    <nc r="D1028"/>
  </rcc>
  <rcc rId="29163" sId="1" numFmtId="4">
    <oc r="D1029">
      <v>0</v>
    </oc>
    <nc r="D1029"/>
  </rcc>
  <rcc rId="29164" sId="1" numFmtId="4">
    <oc r="D1030">
      <v>0</v>
    </oc>
    <nc r="D1030"/>
  </rcc>
  <rcc rId="29165" sId="1" numFmtId="4">
    <oc r="D1031">
      <v>0</v>
    </oc>
    <nc r="D1031"/>
  </rcc>
  <rcc rId="29166" sId="1" numFmtId="4">
    <oc r="D1032">
      <v>0</v>
    </oc>
    <nc r="D1032"/>
  </rcc>
  <rcc rId="29167" sId="1" numFmtId="4">
    <oc r="N1032">
      <v>0</v>
    </oc>
    <nc r="N1032"/>
  </rcc>
  <rcc rId="29168" sId="1" numFmtId="4">
    <oc r="D1037">
      <v>0</v>
    </oc>
    <nc r="D1037"/>
  </rcc>
  <rcc rId="29169" sId="1" numFmtId="4">
    <oc r="E1037">
      <v>0</v>
    </oc>
    <nc r="E1037"/>
  </rcc>
  <rcc rId="29170" sId="1" numFmtId="4">
    <oc r="F1037">
      <v>0</v>
    </oc>
    <nc r="F1037"/>
  </rcc>
  <rcc rId="29171" sId="1" numFmtId="4">
    <oc r="I1037">
      <v>0</v>
    </oc>
    <nc r="I1037"/>
  </rcc>
  <rcc rId="29172" sId="1" numFmtId="4">
    <oc r="J1037">
      <v>0</v>
    </oc>
    <nc r="J1037"/>
  </rcc>
  <rcc rId="29173" sId="1" numFmtId="4">
    <oc r="K1037">
      <v>0</v>
    </oc>
    <nc r="K1037"/>
  </rcc>
  <rcc rId="29174" sId="1" numFmtId="4">
    <oc r="L1037">
      <v>0</v>
    </oc>
    <nc r="L1037"/>
  </rcc>
  <rcc rId="29175" sId="1" numFmtId="4">
    <oc r="M1037">
      <v>0</v>
    </oc>
    <nc r="M1037"/>
  </rcc>
  <rcc rId="29176" sId="1" numFmtId="4">
    <oc r="N1037">
      <v>0</v>
    </oc>
    <nc r="N1037"/>
  </rcc>
  <rcc rId="29177" sId="1" numFmtId="4">
    <oc r="O1037">
      <v>0</v>
    </oc>
    <nc r="O1037"/>
  </rcc>
  <rcc rId="29178" sId="1" numFmtId="4">
    <oc r="P1037">
      <v>0</v>
    </oc>
    <nc r="P1037"/>
  </rcc>
  <rcc rId="29179" sId="1" numFmtId="4">
    <oc r="Q1037">
      <v>0</v>
    </oc>
    <nc r="Q1037"/>
  </rcc>
  <rcc rId="29180" sId="1" numFmtId="4">
    <oc r="K1215" t="inlineStr">
      <is>
        <t>155.3</t>
      </is>
    </oc>
    <nc r="K1215">
      <v>155.30000000000001</v>
    </nc>
  </rcc>
  <rcc rId="29181" sId="1" numFmtId="4">
    <oc r="O1215" t="inlineStr">
      <is>
        <t>155.3</t>
      </is>
    </oc>
    <nc r="O1215">
      <v>155.30000000000001</v>
    </nc>
  </rcc>
  <rcc rId="29182" sId="1" numFmtId="4">
    <oc r="E1256">
      <v>0</v>
    </oc>
    <nc r="E1256"/>
  </rcc>
  <rcc rId="29183" sId="1" numFmtId="4">
    <oc r="F1256">
      <v>0</v>
    </oc>
    <nc r="F1256"/>
  </rcc>
  <rcc rId="29184" sId="1" numFmtId="4">
    <oc r="I1256">
      <v>0</v>
    </oc>
    <nc r="I1256"/>
  </rcc>
  <rcc rId="29185" sId="1" numFmtId="4">
    <oc r="J1256">
      <v>0</v>
    </oc>
    <nc r="J1256"/>
  </rcc>
  <rcc rId="29186" sId="1" numFmtId="4">
    <oc r="K1256">
      <v>0</v>
    </oc>
    <nc r="K1256"/>
  </rcc>
  <rcc rId="29187" sId="1" numFmtId="4">
    <oc r="L1256">
      <v>0</v>
    </oc>
    <nc r="L1256"/>
  </rcc>
  <rcc rId="29188" sId="1" numFmtId="4">
    <oc r="M1256">
      <v>0</v>
    </oc>
    <nc r="M1256"/>
  </rcc>
  <rcc rId="29189" sId="1" numFmtId="4">
    <oc r="N1256">
      <v>0</v>
    </oc>
    <nc r="N1256"/>
  </rcc>
  <rcc rId="29190" sId="1" numFmtId="4">
    <oc r="O1256">
      <v>0</v>
    </oc>
    <nc r="O1256"/>
  </rcc>
  <rcc rId="29191" sId="1" numFmtId="4">
    <oc r="P1256">
      <v>0</v>
    </oc>
    <nc r="P1256"/>
  </rcc>
  <rcc rId="29192" sId="1" numFmtId="4">
    <oc r="D1342">
      <v>0</v>
    </oc>
    <nc r="D1342"/>
  </rcc>
  <rcc rId="29193" sId="1" numFmtId="4">
    <oc r="E1342">
      <v>0</v>
    </oc>
    <nc r="E1342"/>
  </rcc>
  <rcc rId="29194" sId="1" numFmtId="4">
    <oc r="F1342">
      <v>0</v>
    </oc>
    <nc r="F1342"/>
  </rcc>
  <rcc rId="29195" sId="1" numFmtId="4">
    <oc r="D1344">
      <v>0</v>
    </oc>
    <nc r="D1344"/>
  </rcc>
  <rcc rId="29196" sId="1" numFmtId="4">
    <oc r="E1344">
      <v>0</v>
    </oc>
    <nc r="E1344"/>
  </rcc>
  <rcc rId="29197" sId="1" numFmtId="4">
    <oc r="F1344">
      <v>0</v>
    </oc>
    <nc r="F1344"/>
  </rcc>
  <rcc rId="29198" sId="1" numFmtId="4">
    <oc r="I1344">
      <v>0</v>
    </oc>
    <nc r="I1344"/>
  </rcc>
  <rcc rId="29199" sId="1" numFmtId="4">
    <oc r="J1344">
      <v>0</v>
    </oc>
    <nc r="J1344"/>
  </rcc>
  <rcc rId="29200" sId="1" numFmtId="4">
    <oc r="K1344">
      <v>0</v>
    </oc>
    <nc r="K1344"/>
  </rcc>
  <rcc rId="29201" sId="1" numFmtId="4">
    <oc r="L1344">
      <v>0</v>
    </oc>
    <nc r="L1344"/>
  </rcc>
  <rcc rId="29202" sId="1" numFmtId="4">
    <oc r="M1344">
      <v>0</v>
    </oc>
    <nc r="M1344"/>
  </rcc>
  <rcc rId="29203" sId="1" numFmtId="4">
    <oc r="N1344">
      <v>0</v>
    </oc>
    <nc r="N1344"/>
  </rcc>
  <rcc rId="29204" sId="1" numFmtId="4">
    <oc r="O1344">
      <v>0</v>
    </oc>
    <nc r="O1344"/>
  </rcc>
  <rcc rId="29205" sId="1" numFmtId="4">
    <oc r="P1344">
      <v>0</v>
    </oc>
    <nc r="P1344"/>
  </rcc>
  <rcc rId="29206" sId="1" numFmtId="4">
    <oc r="Q1344">
      <v>0</v>
    </oc>
    <nc r="Q1344"/>
  </rcc>
  <rcc rId="29207" sId="1" numFmtId="4">
    <oc r="E1345">
      <v>0</v>
    </oc>
    <nc r="E1345"/>
  </rcc>
  <rcc rId="29208" sId="1" numFmtId="4">
    <oc r="F1345">
      <v>0</v>
    </oc>
    <nc r="F1345"/>
  </rcc>
  <rcc rId="29209" sId="1" numFmtId="4">
    <oc r="I1345">
      <v>0</v>
    </oc>
    <nc r="I1345"/>
  </rcc>
  <rcc rId="29210" sId="1" numFmtId="4">
    <oc r="J1345">
      <v>0</v>
    </oc>
    <nc r="J1345"/>
  </rcc>
  <rcc rId="29211" sId="1" numFmtId="4">
    <oc r="K1345">
      <v>0</v>
    </oc>
    <nc r="K1345"/>
  </rcc>
  <rcc rId="29212" sId="1" numFmtId="4">
    <oc r="L1345">
      <v>0</v>
    </oc>
    <nc r="L1345"/>
  </rcc>
  <rcc rId="29213" sId="1" numFmtId="4">
    <oc r="O1345">
      <v>0</v>
    </oc>
    <nc r="O1345"/>
  </rcc>
  <rcc rId="29214" sId="1" numFmtId="4">
    <oc r="P1345">
      <v>0</v>
    </oc>
    <nc r="P1345"/>
  </rcc>
  <rcc rId="29215" sId="1" numFmtId="4">
    <oc r="I1346">
      <v>0</v>
    </oc>
    <nc r="I1346"/>
  </rcc>
  <rcc rId="29216" sId="1" numFmtId="4">
    <oc r="J1346">
      <v>0</v>
    </oc>
    <nc r="J1346"/>
  </rcc>
  <rcc rId="29217" sId="1" numFmtId="4">
    <oc r="K1346">
      <v>0</v>
    </oc>
    <nc r="K1346"/>
  </rcc>
  <rcc rId="29218" sId="1" numFmtId="4">
    <oc r="L1346">
      <v>0</v>
    </oc>
    <nc r="L1346"/>
  </rcc>
  <rcc rId="29219" sId="1" numFmtId="4">
    <oc r="M1346">
      <v>0</v>
    </oc>
    <nc r="M1346"/>
  </rcc>
  <rcc rId="29220" sId="1" numFmtId="4">
    <oc r="N1346">
      <v>0</v>
    </oc>
    <nc r="N1346"/>
  </rcc>
  <rcc rId="29221" sId="1" numFmtId="4">
    <oc r="O1346">
      <v>0</v>
    </oc>
    <nc r="O1346"/>
  </rcc>
  <rcc rId="29222" sId="1" numFmtId="4">
    <oc r="P1346">
      <v>0</v>
    </oc>
    <nc r="P1346"/>
  </rcc>
  <rcc rId="29223" sId="1" numFmtId="4">
    <oc r="Q1346">
      <v>0</v>
    </oc>
    <nc r="Q1346"/>
  </rcc>
  <rcc rId="29224" sId="1" numFmtId="4">
    <oc r="I1347">
      <v>0</v>
    </oc>
    <nc r="I1347"/>
  </rcc>
  <rcc rId="29225" sId="1" numFmtId="4">
    <oc r="J1347">
      <v>0</v>
    </oc>
    <nc r="J1347"/>
  </rcc>
  <rcc rId="29226" sId="1" numFmtId="4">
    <oc r="K1347">
      <v>0</v>
    </oc>
    <nc r="K1347"/>
  </rcc>
  <rcc rId="29227" sId="1" numFmtId="4">
    <oc r="L1347">
      <v>0</v>
    </oc>
    <nc r="L1347"/>
  </rcc>
  <rcc rId="29228" sId="1" numFmtId="4">
    <oc r="M1347">
      <v>0</v>
    </oc>
    <nc r="M1347"/>
  </rcc>
  <rcc rId="29229" sId="1" numFmtId="4">
    <oc r="N1347">
      <v>0</v>
    </oc>
    <nc r="N1347"/>
  </rcc>
  <rcc rId="29230" sId="1" numFmtId="4">
    <oc r="O1347">
      <v>0</v>
    </oc>
    <nc r="O1347"/>
  </rcc>
  <rcc rId="29231" sId="1" numFmtId="4">
    <oc r="P1347">
      <v>0</v>
    </oc>
    <nc r="P1347"/>
  </rcc>
  <rcc rId="29232" sId="1" numFmtId="4">
    <oc r="Q1347">
      <v>0</v>
    </oc>
    <nc r="Q1347"/>
  </rcc>
  <rcc rId="29233" sId="1" numFmtId="4">
    <oc r="I1348">
      <v>0</v>
    </oc>
    <nc r="I1348"/>
  </rcc>
  <rcc rId="29234" sId="1" numFmtId="4">
    <oc r="J1348">
      <v>0</v>
    </oc>
    <nc r="J1348"/>
  </rcc>
  <rcc rId="29235" sId="1" numFmtId="4">
    <oc r="K1348">
      <v>0</v>
    </oc>
    <nc r="K1348"/>
  </rcc>
  <rcc rId="29236" sId="1" numFmtId="4">
    <oc r="L1348">
      <v>0</v>
    </oc>
    <nc r="L1348"/>
  </rcc>
  <rcc rId="29237" sId="1" numFmtId="4">
    <oc r="M1348">
      <v>0</v>
    </oc>
    <nc r="M1348"/>
  </rcc>
  <rcc rId="29238" sId="1" numFmtId="4">
    <oc r="N1348">
      <v>0</v>
    </oc>
    <nc r="N1348"/>
  </rcc>
  <rcc rId="29239" sId="1" numFmtId="4">
    <oc r="O1348">
      <v>0</v>
    </oc>
    <nc r="O1348"/>
  </rcc>
  <rcc rId="29240" sId="1" numFmtId="4">
    <oc r="P1348">
      <v>0</v>
    </oc>
    <nc r="P1348"/>
  </rcc>
  <rcc rId="29241" sId="1" numFmtId="4">
    <oc r="Q1348">
      <v>0</v>
    </oc>
    <nc r="Q1348"/>
  </rcc>
  <rcc rId="29242" sId="1" numFmtId="4">
    <oc r="I1349">
      <v>0</v>
    </oc>
    <nc r="I1349"/>
  </rcc>
  <rcc rId="29243" sId="1" numFmtId="4">
    <oc r="J1349">
      <v>0</v>
    </oc>
    <nc r="J1349"/>
  </rcc>
  <rcc rId="29244" sId="1" numFmtId="4">
    <oc r="K1349">
      <v>0</v>
    </oc>
    <nc r="K1349"/>
  </rcc>
  <rcc rId="29245" sId="1" numFmtId="4">
    <oc r="L1349">
      <v>0</v>
    </oc>
    <nc r="L1349"/>
  </rcc>
  <rcc rId="29246" sId="1" numFmtId="4">
    <oc r="M1349">
      <v>0</v>
    </oc>
    <nc r="M1349"/>
  </rcc>
  <rcc rId="29247" sId="1" numFmtId="4">
    <oc r="N1349">
      <v>0</v>
    </oc>
    <nc r="N1349"/>
  </rcc>
  <rcc rId="29248" sId="1" numFmtId="4">
    <oc r="O1349">
      <v>0</v>
    </oc>
    <nc r="O1349"/>
  </rcc>
  <rcc rId="29249" sId="1" numFmtId="4">
    <oc r="P1349">
      <v>0</v>
    </oc>
    <nc r="P1349"/>
  </rcc>
  <rcc rId="29250" sId="1" numFmtId="4">
    <oc r="Q1349">
      <v>0</v>
    </oc>
    <nc r="Q1349"/>
  </rcc>
  <rcc rId="29251" sId="1" numFmtId="4">
    <oc r="I1350">
      <v>0</v>
    </oc>
    <nc r="I1350"/>
  </rcc>
  <rcc rId="29252" sId="1" numFmtId="4">
    <oc r="J1350">
      <v>0</v>
    </oc>
    <nc r="J1350"/>
  </rcc>
  <rcc rId="29253" sId="1" numFmtId="4">
    <oc r="K1350">
      <v>0</v>
    </oc>
    <nc r="K1350"/>
  </rcc>
  <rcc rId="29254" sId="1" numFmtId="4">
    <oc r="L1350">
      <v>0</v>
    </oc>
    <nc r="L1350"/>
  </rcc>
  <rcc rId="29255" sId="1" numFmtId="4">
    <oc r="M1350">
      <v>0</v>
    </oc>
    <nc r="M1350"/>
  </rcc>
  <rcc rId="29256" sId="1" numFmtId="4">
    <oc r="N1350">
      <v>0</v>
    </oc>
    <nc r="N1350"/>
  </rcc>
  <rcc rId="29257" sId="1" numFmtId="4">
    <oc r="O1350">
      <v>0</v>
    </oc>
    <nc r="O1350"/>
  </rcc>
  <rcc rId="29258" sId="1" numFmtId="4">
    <oc r="P1350">
      <v>0</v>
    </oc>
    <nc r="P1350"/>
  </rcc>
  <rcc rId="29259" sId="1" numFmtId="4">
    <oc r="Q1350">
      <v>0</v>
    </oc>
    <nc r="Q1350"/>
  </rcc>
  <rcc rId="29260" sId="1" numFmtId="4">
    <oc r="I1351">
      <v>0</v>
    </oc>
    <nc r="I1351"/>
  </rcc>
  <rcc rId="29261" sId="1" numFmtId="4">
    <oc r="J1351">
      <v>0</v>
    </oc>
    <nc r="J1351"/>
  </rcc>
  <rcc rId="29262" sId="1" numFmtId="4">
    <oc r="K1351">
      <v>0</v>
    </oc>
    <nc r="K1351"/>
  </rcc>
  <rcc rId="29263" sId="1" numFmtId="4">
    <oc r="L1351">
      <v>0</v>
    </oc>
    <nc r="L1351"/>
  </rcc>
  <rcc rId="29264" sId="1" numFmtId="4">
    <oc r="M1351">
      <v>0</v>
    </oc>
    <nc r="M1351"/>
  </rcc>
  <rcc rId="29265" sId="1" numFmtId="4">
    <oc r="N1351">
      <v>0</v>
    </oc>
    <nc r="N1351"/>
  </rcc>
  <rcc rId="29266" sId="1" numFmtId="4">
    <oc r="O1351">
      <v>0</v>
    </oc>
    <nc r="O1351"/>
  </rcc>
  <rcc rId="29267" sId="1" numFmtId="4">
    <oc r="P1351">
      <v>0</v>
    </oc>
    <nc r="P1351"/>
  </rcc>
  <rcc rId="29268" sId="1" numFmtId="4">
    <oc r="Q1351">
      <v>0</v>
    </oc>
    <nc r="Q1351"/>
  </rcc>
  <rcc rId="29269" sId="1" numFmtId="4">
    <oc r="I1352">
      <v>0</v>
    </oc>
    <nc r="I1352"/>
  </rcc>
  <rcc rId="29270" sId="1" numFmtId="4">
    <oc r="J1352">
      <v>0</v>
    </oc>
    <nc r="J1352"/>
  </rcc>
  <rcc rId="29271" sId="1" numFmtId="4">
    <oc r="K1352">
      <v>0</v>
    </oc>
    <nc r="K1352"/>
  </rcc>
  <rcc rId="29272" sId="1" numFmtId="4">
    <oc r="L1352">
      <v>0</v>
    </oc>
    <nc r="L1352"/>
  </rcc>
  <rcc rId="29273" sId="1" numFmtId="4">
    <oc r="M1352">
      <v>0</v>
    </oc>
    <nc r="M1352"/>
  </rcc>
  <rcc rId="29274" sId="1" numFmtId="4">
    <oc r="N1352">
      <v>0</v>
    </oc>
    <nc r="N1352"/>
  </rcc>
  <rcc rId="29275" sId="1" numFmtId="4">
    <oc r="O1352">
      <v>0</v>
    </oc>
    <nc r="O1352"/>
  </rcc>
  <rcc rId="29276" sId="1" numFmtId="4">
    <oc r="P1352">
      <v>0</v>
    </oc>
    <nc r="P1352"/>
  </rcc>
  <rcc rId="29277" sId="1" numFmtId="4">
    <oc r="Q1352">
      <v>0</v>
    </oc>
    <nc r="Q1352"/>
  </rcc>
  <rcc rId="29278" sId="1" numFmtId="4">
    <oc r="I1353">
      <v>0</v>
    </oc>
    <nc r="I1353"/>
  </rcc>
  <rcc rId="29279" sId="1" numFmtId="4">
    <oc r="J1353">
      <v>0</v>
    </oc>
    <nc r="J1353"/>
  </rcc>
  <rcc rId="29280" sId="1" numFmtId="4">
    <oc r="K1353">
      <v>0</v>
    </oc>
    <nc r="K1353"/>
  </rcc>
  <rcc rId="29281" sId="1" numFmtId="4">
    <oc r="L1353">
      <v>0</v>
    </oc>
    <nc r="L1353"/>
  </rcc>
  <rcc rId="29282" sId="1" numFmtId="4">
    <oc r="M1353">
      <v>0</v>
    </oc>
    <nc r="M1353"/>
  </rcc>
  <rcc rId="29283" sId="1" numFmtId="4">
    <oc r="N1353">
      <v>0</v>
    </oc>
    <nc r="N1353"/>
  </rcc>
  <rcc rId="29284" sId="1" numFmtId="4">
    <oc r="O1353">
      <v>0</v>
    </oc>
    <nc r="O1353"/>
  </rcc>
  <rcc rId="29285" sId="1" numFmtId="4">
    <oc r="P1353">
      <v>0</v>
    </oc>
    <nc r="P1353"/>
  </rcc>
  <rcc rId="29286" sId="1" numFmtId="4">
    <oc r="Q1353">
      <v>0</v>
    </oc>
    <nc r="Q1353"/>
  </rcc>
  <rcc rId="29287" sId="1" numFmtId="4">
    <oc r="I1354">
      <v>0</v>
    </oc>
    <nc r="I1354"/>
  </rcc>
  <rcc rId="29288" sId="1" numFmtId="4">
    <oc r="J1354">
      <v>0</v>
    </oc>
    <nc r="J1354"/>
  </rcc>
  <rcc rId="29289" sId="1" numFmtId="4">
    <oc r="K1354">
      <v>0</v>
    </oc>
    <nc r="K1354"/>
  </rcc>
  <rcc rId="29290" sId="1" numFmtId="4">
    <oc r="L1354">
      <v>0</v>
    </oc>
    <nc r="L1354"/>
  </rcc>
  <rcc rId="29291" sId="1" numFmtId="4">
    <oc r="M1354">
      <v>0</v>
    </oc>
    <nc r="M1354"/>
  </rcc>
  <rcc rId="29292" sId="1" numFmtId="4">
    <oc r="N1354">
      <v>0</v>
    </oc>
    <nc r="N1354"/>
  </rcc>
  <rcc rId="29293" sId="1" numFmtId="4">
    <oc r="O1354">
      <v>0</v>
    </oc>
    <nc r="O1354"/>
  </rcc>
  <rcc rId="29294" sId="1" numFmtId="4">
    <oc r="P1354">
      <v>0</v>
    </oc>
    <nc r="P1354"/>
  </rcc>
  <rcc rId="29295" sId="1" numFmtId="4">
    <oc r="Q1354">
      <v>0</v>
    </oc>
    <nc r="Q1354"/>
  </rcc>
  <rcc rId="29296" sId="1" numFmtId="4">
    <oc r="I1355">
      <v>0</v>
    </oc>
    <nc r="I1355"/>
  </rcc>
  <rcc rId="29297" sId="1" numFmtId="4">
    <oc r="J1355">
      <v>0</v>
    </oc>
    <nc r="J1355"/>
  </rcc>
  <rcc rId="29298" sId="1" numFmtId="4">
    <oc r="K1355">
      <v>0</v>
    </oc>
    <nc r="K1355"/>
  </rcc>
  <rcc rId="29299" sId="1" numFmtId="4">
    <oc r="L1355">
      <v>0</v>
    </oc>
    <nc r="L1355"/>
  </rcc>
  <rcc rId="29300" sId="1" numFmtId="4">
    <oc r="M1355">
      <v>0</v>
    </oc>
    <nc r="M1355"/>
  </rcc>
  <rcc rId="29301" sId="1" numFmtId="4">
    <oc r="N1355">
      <v>0</v>
    </oc>
    <nc r="N1355"/>
  </rcc>
  <rcc rId="29302" sId="1" numFmtId="4">
    <oc r="O1355">
      <v>0</v>
    </oc>
    <nc r="O1355"/>
  </rcc>
  <rcc rId="29303" sId="1" numFmtId="4">
    <oc r="P1355">
      <v>0</v>
    </oc>
    <nc r="P1355"/>
  </rcc>
  <rcc rId="29304" sId="1" numFmtId="4">
    <oc r="Q1355">
      <v>0</v>
    </oc>
    <nc r="Q1355"/>
  </rcc>
  <rcc rId="29305" sId="1" numFmtId="4">
    <oc r="I1356">
      <v>0</v>
    </oc>
    <nc r="I1356"/>
  </rcc>
  <rcc rId="29306" sId="1" numFmtId="4">
    <oc r="J1356">
      <v>0</v>
    </oc>
    <nc r="J1356"/>
  </rcc>
  <rcc rId="29307" sId="1" numFmtId="4">
    <oc r="K1356">
      <v>0</v>
    </oc>
    <nc r="K1356"/>
  </rcc>
  <rcc rId="29308" sId="1" numFmtId="4">
    <oc r="L1356">
      <v>0</v>
    </oc>
    <nc r="L1356"/>
  </rcc>
  <rcc rId="29309" sId="1" numFmtId="4">
    <oc r="M1356">
      <v>0</v>
    </oc>
    <nc r="M1356"/>
  </rcc>
  <rcc rId="29310" sId="1" numFmtId="4">
    <oc r="N1356">
      <v>0</v>
    </oc>
    <nc r="N1356"/>
  </rcc>
  <rcc rId="29311" sId="1" numFmtId="4">
    <oc r="O1356">
      <v>0</v>
    </oc>
    <nc r="O1356"/>
  </rcc>
  <rcc rId="29312" sId="1" numFmtId="4">
    <oc r="P1356">
      <v>0</v>
    </oc>
    <nc r="P1356"/>
  </rcc>
  <rcc rId="29313" sId="1" numFmtId="4">
    <oc r="Q1356">
      <v>0</v>
    </oc>
    <nc r="Q1356"/>
  </rcc>
  <rcc rId="29314" sId="1" numFmtId="4">
    <oc r="E1349">
      <v>0</v>
    </oc>
    <nc r="E1349"/>
  </rcc>
  <rcc rId="29315" sId="1" numFmtId="4">
    <oc r="F1349">
      <v>0</v>
    </oc>
    <nc r="F1349"/>
  </rcc>
  <rcc rId="29316" sId="1" numFmtId="4">
    <oc r="G1349">
      <v>0</v>
    </oc>
    <nc r="G1349"/>
  </rcc>
  <rcc rId="29317" sId="1" numFmtId="4">
    <oc r="H1349">
      <v>0</v>
    </oc>
    <nc r="H1349"/>
  </rcc>
  <rcc rId="29318" sId="1" numFmtId="4">
    <oc r="E1350">
      <v>0</v>
    </oc>
    <nc r="E1350"/>
  </rcc>
  <rcc rId="29319" sId="1" numFmtId="4">
    <oc r="F1350">
      <v>0</v>
    </oc>
    <nc r="F1350"/>
  </rcc>
  <rcc rId="29320" sId="1" numFmtId="4">
    <oc r="G1350">
      <v>0</v>
    </oc>
    <nc r="G1350"/>
  </rcc>
  <rcc rId="29321" sId="1" numFmtId="4">
    <oc r="H1350">
      <v>0</v>
    </oc>
    <nc r="H1350"/>
  </rcc>
  <rcc rId="29322" sId="1" numFmtId="4">
    <oc r="E1351">
      <v>0</v>
    </oc>
    <nc r="E1351"/>
  </rcc>
  <rcc rId="29323" sId="1" numFmtId="4">
    <oc r="F1351">
      <v>0</v>
    </oc>
    <nc r="F1351"/>
  </rcc>
  <rcc rId="29324" sId="1" numFmtId="4">
    <oc r="G1351">
      <v>0</v>
    </oc>
    <nc r="G1351"/>
  </rcc>
  <rcc rId="29325" sId="1" numFmtId="4">
    <oc r="H1351">
      <v>0</v>
    </oc>
    <nc r="H1351"/>
  </rcc>
  <rcc rId="29326" sId="1" numFmtId="4">
    <oc r="E1352">
      <v>0</v>
    </oc>
    <nc r="E1352"/>
  </rcc>
  <rcc rId="29327" sId="1" numFmtId="4">
    <oc r="F1352">
      <v>0</v>
    </oc>
    <nc r="F1352"/>
  </rcc>
  <rcc rId="29328" sId="1" numFmtId="4">
    <oc r="G1352">
      <v>0</v>
    </oc>
    <nc r="G1352"/>
  </rcc>
  <rcc rId="29329" sId="1" numFmtId="4">
    <oc r="H1352">
      <v>0</v>
    </oc>
    <nc r="H1352"/>
  </rcc>
  <rcc rId="29330" sId="1" numFmtId="4">
    <oc r="E1353">
      <v>0</v>
    </oc>
    <nc r="E1353"/>
  </rcc>
  <rcc rId="29331" sId="1" numFmtId="4">
    <oc r="F1353">
      <v>0</v>
    </oc>
    <nc r="F1353"/>
  </rcc>
  <rcc rId="29332" sId="1" numFmtId="4">
    <oc r="G1353">
      <v>0</v>
    </oc>
    <nc r="G1353"/>
  </rcc>
  <rcc rId="29333" sId="1" numFmtId="4">
    <oc r="H1353">
      <v>0</v>
    </oc>
    <nc r="H1353"/>
  </rcc>
  <rcc rId="29334" sId="1" numFmtId="4">
    <oc r="E1346">
      <v>0</v>
    </oc>
    <nc r="E1346"/>
  </rcc>
  <rcc rId="29335" sId="1" numFmtId="4">
    <oc r="F1346">
      <v>0</v>
    </oc>
    <nc r="F1346"/>
  </rcc>
  <rcc rId="29336" sId="1" numFmtId="4">
    <oc r="E1347">
      <v>0</v>
    </oc>
    <nc r="E1347"/>
  </rcc>
  <rcc rId="29337" sId="1" numFmtId="4">
    <oc r="F1347">
      <v>0</v>
    </oc>
    <nc r="F1347"/>
  </rcc>
  <rcc rId="29338" sId="1" numFmtId="4">
    <oc r="E1348">
      <v>0</v>
    </oc>
    <nc r="E1348"/>
  </rcc>
  <rcc rId="29339" sId="1" numFmtId="4">
    <oc r="F1348">
      <v>0</v>
    </oc>
    <nc r="F1348"/>
  </rcc>
  <rcc rId="29340" sId="1" numFmtId="4">
    <oc r="E1354">
      <v>0</v>
    </oc>
    <nc r="E1354"/>
  </rcc>
  <rcc rId="29341" sId="1" numFmtId="4">
    <oc r="F1354">
      <v>0</v>
    </oc>
    <nc r="F1354"/>
  </rcc>
  <rcc rId="29342" sId="1" numFmtId="4">
    <oc r="E1355">
      <v>0</v>
    </oc>
    <nc r="E1355"/>
  </rcc>
  <rcc rId="29343" sId="1" numFmtId="4">
    <oc r="F1355">
      <v>0</v>
    </oc>
    <nc r="F1355"/>
  </rcc>
  <rcc rId="29344" sId="1" numFmtId="4">
    <oc r="E1356">
      <v>0</v>
    </oc>
    <nc r="E1356"/>
  </rcc>
  <rcc rId="29345" sId="1" numFmtId="4">
    <oc r="F1356">
      <v>0</v>
    </oc>
    <nc r="F1356"/>
  </rcc>
  <rcc rId="29346" sId="1" numFmtId="4">
    <oc r="D1354">
      <v>0</v>
    </oc>
    <nc r="D1354"/>
  </rcc>
  <rcc rId="29347" sId="1" numFmtId="4">
    <oc r="D1355">
      <v>0</v>
    </oc>
    <nc r="D1355"/>
  </rcc>
  <rcc rId="29348" sId="1" numFmtId="4">
    <oc r="D1356">
      <v>0</v>
    </oc>
    <nc r="D1356"/>
  </rcc>
  <rcc rId="29349" sId="1" numFmtId="4">
    <oc r="D1346">
      <v>0</v>
    </oc>
    <nc r="D1346"/>
  </rcc>
  <rcc rId="29350" sId="1" numFmtId="4">
    <oc r="D1347">
      <v>0</v>
    </oc>
    <nc r="D1347"/>
  </rcc>
  <rcc rId="29351" sId="1" numFmtId="4">
    <oc r="D1348">
      <v>0</v>
    </oc>
    <nc r="D1348"/>
  </rcc>
  <rcc rId="29352" sId="1" numFmtId="4">
    <oc r="D1512">
      <v>0</v>
    </oc>
    <nc r="D1512"/>
  </rcc>
  <rcc rId="29353" sId="1" numFmtId="4">
    <oc r="D1514">
      <v>0</v>
    </oc>
    <nc r="D1514"/>
  </rcc>
  <rcc rId="29354" sId="1" numFmtId="4">
    <oc r="G1516">
      <v>0</v>
    </oc>
    <nc r="G1516"/>
  </rcc>
  <rcc rId="29355" sId="1" numFmtId="4">
    <oc r="H1516">
      <v>0</v>
    </oc>
    <nc r="H1516"/>
  </rcc>
  <rcc rId="29356" sId="1" numFmtId="4">
    <oc r="I1512">
      <v>0</v>
    </oc>
    <nc r="I1512"/>
  </rcc>
  <rcc rId="29357" sId="1" numFmtId="4">
    <oc r="J1512">
      <v>0</v>
    </oc>
    <nc r="J1512"/>
  </rcc>
  <rcc rId="29358" sId="1" numFmtId="4">
    <oc r="K1512">
      <v>0</v>
    </oc>
    <nc r="K1512"/>
  </rcc>
  <rcc rId="29359" sId="1" numFmtId="4">
    <oc r="L1512">
      <v>0</v>
    </oc>
    <nc r="L1512"/>
  </rcc>
  <rcc rId="29360" sId="1" numFmtId="4">
    <oc r="M1512">
      <v>0</v>
    </oc>
    <nc r="M1512"/>
  </rcc>
  <rcc rId="29361" sId="1" numFmtId="4">
    <oc r="N1512">
      <v>0</v>
    </oc>
    <nc r="N1512"/>
  </rcc>
  <rcc rId="29362" sId="1" numFmtId="4">
    <oc r="O1512">
      <v>0</v>
    </oc>
    <nc r="O1512"/>
  </rcc>
  <rcc rId="29363" sId="1" numFmtId="4">
    <oc r="P1512">
      <v>0</v>
    </oc>
    <nc r="P1512"/>
  </rcc>
  <rcc rId="29364" sId="1" numFmtId="4">
    <oc r="Q1512">
      <v>0</v>
    </oc>
    <nc r="Q1512"/>
  </rcc>
  <rcc rId="29365" sId="1" numFmtId="4">
    <oc r="P1514">
      <v>0</v>
    </oc>
    <nc r="P1514"/>
  </rcc>
  <rcc rId="29366" sId="1" numFmtId="4">
    <oc r="N1514">
      <v>0</v>
    </oc>
    <nc r="N1514"/>
  </rcc>
  <rcc rId="29367" sId="1" numFmtId="4">
    <oc r="L1514">
      <v>0</v>
    </oc>
    <nc r="L1514"/>
  </rcc>
  <rcc rId="29368" sId="1" numFmtId="4">
    <oc r="J1514">
      <v>0</v>
    </oc>
    <nc r="J1514"/>
  </rcc>
  <rcc rId="29369" sId="1" numFmtId="4">
    <oc r="D1524">
      <v>0</v>
    </oc>
    <nc r="D1524"/>
  </rcc>
  <rcc rId="29370" sId="1" numFmtId="4">
    <oc r="G1533">
      <v>0</v>
    </oc>
    <nc r="G1533"/>
  </rcc>
  <rcc rId="29371" sId="1" numFmtId="4">
    <oc r="H1533">
      <v>0</v>
    </oc>
    <nc r="H1533"/>
  </rcc>
  <rcc rId="29372" sId="1" numFmtId="4">
    <oc r="I1533">
      <v>0</v>
    </oc>
    <nc r="I1533"/>
  </rcc>
  <rcc rId="29373" sId="1" numFmtId="4">
    <oc r="J1533">
      <v>0</v>
    </oc>
    <nc r="J1533"/>
  </rcc>
  <rcc rId="29374" sId="1" numFmtId="4">
    <oc r="K1533">
      <v>0</v>
    </oc>
    <nc r="K1533"/>
  </rcc>
  <rcc rId="29375" sId="1" numFmtId="4">
    <oc r="L1533">
      <v>0</v>
    </oc>
    <nc r="L1533"/>
  </rcc>
  <rcc rId="29376" sId="1" numFmtId="4">
    <oc r="M1533">
      <v>0</v>
    </oc>
    <nc r="M1533"/>
  </rcc>
  <rcc rId="29377" sId="1" numFmtId="4">
    <oc r="N1533">
      <v>0</v>
    </oc>
    <nc r="N1533"/>
  </rcc>
  <rcc rId="29378" sId="1" numFmtId="4">
    <oc r="O1533">
      <v>0</v>
    </oc>
    <nc r="O1533"/>
  </rcc>
  <rcc rId="29379" sId="1" numFmtId="4">
    <oc r="P1533">
      <v>0</v>
    </oc>
    <nc r="P1533"/>
  </rcc>
  <rcc rId="29380" sId="1" numFmtId="4">
    <oc r="H1534">
      <v>0</v>
    </oc>
    <nc r="H1534"/>
  </rcc>
  <rcc rId="29381" sId="1" numFmtId="4">
    <oc r="L1534">
      <v>0</v>
    </oc>
    <nc r="L1534"/>
  </rcc>
  <rcc rId="29382" sId="1" numFmtId="4">
    <oc r="N1534">
      <v>0</v>
    </oc>
    <nc r="N1534"/>
  </rcc>
  <rcc rId="29383" sId="1" numFmtId="4">
    <oc r="P1534">
      <v>0</v>
    </oc>
    <nc r="P1534"/>
  </rcc>
  <rcc rId="29384" sId="1" numFmtId="4">
    <oc r="D1572">
      <v>0</v>
    </oc>
    <nc r="D1572"/>
  </rcc>
  <rcc rId="29385" sId="1" numFmtId="4">
    <oc r="E1572">
      <v>0</v>
    </oc>
    <nc r="E1572"/>
  </rcc>
  <rcc rId="29386" sId="1" numFmtId="4">
    <oc r="F1572">
      <v>0</v>
    </oc>
    <nc r="F1572"/>
  </rcc>
  <rcc rId="29387" sId="1" numFmtId="4">
    <oc r="I1572">
      <v>0</v>
    </oc>
    <nc r="I1572"/>
  </rcc>
  <rcc rId="29388" sId="1" numFmtId="4">
    <oc r="J1572">
      <v>0</v>
    </oc>
    <nc r="J1572"/>
  </rcc>
  <rcc rId="29389" sId="1" numFmtId="4">
    <oc r="K1572">
      <v>0</v>
    </oc>
    <nc r="K1572"/>
  </rcc>
  <rcc rId="29390" sId="1" numFmtId="4">
    <oc r="L1572">
      <v>0</v>
    </oc>
    <nc r="L1572"/>
  </rcc>
  <rcc rId="29391" sId="1" numFmtId="4">
    <oc r="M1572">
      <v>0</v>
    </oc>
    <nc r="M1572"/>
  </rcc>
  <rcc rId="29392" sId="1" numFmtId="4">
    <oc r="N1572">
      <v>0</v>
    </oc>
    <nc r="N1572"/>
  </rcc>
  <rcc rId="29393" sId="1" numFmtId="4">
    <oc r="O1572">
      <v>0</v>
    </oc>
    <nc r="O1572"/>
  </rcc>
  <rcc rId="29394" sId="1" numFmtId="4">
    <oc r="P1572">
      <v>0</v>
    </oc>
    <nc r="P1572"/>
  </rcc>
  <rcc rId="29395" sId="1" numFmtId="4">
    <oc r="Q1572">
      <v>0</v>
    </oc>
    <nc r="Q1572"/>
  </rcc>
  <rcc rId="29396" sId="1" numFmtId="4">
    <oc r="M1574">
      <v>0</v>
    </oc>
    <nc r="M1574"/>
  </rcc>
  <rcc rId="29397" sId="1" numFmtId="4">
    <oc r="N1574">
      <v>0</v>
    </oc>
    <nc r="N1574"/>
  </rcc>
  <rcc rId="29398" sId="1" numFmtId="4">
    <oc r="O1574">
      <v>0</v>
    </oc>
    <nc r="O1574"/>
  </rcc>
  <rcc rId="29399" sId="1" numFmtId="4">
    <oc r="P1574">
      <v>0</v>
    </oc>
    <nc r="P1574"/>
  </rcc>
  <rcc rId="29400" sId="1" numFmtId="4">
    <oc r="Q1574">
      <v>0</v>
    </oc>
    <nc r="Q1574"/>
  </rcc>
  <rcc rId="29401" sId="1" numFmtId="4">
    <oc r="M1575">
      <v>0</v>
    </oc>
    <nc r="M1575"/>
  </rcc>
  <rcc rId="29402" sId="1" numFmtId="4">
    <oc r="N1575">
      <v>0</v>
    </oc>
    <nc r="N1575"/>
  </rcc>
  <rcc rId="29403" sId="1" numFmtId="4">
    <oc r="O1575">
      <v>0</v>
    </oc>
    <nc r="O1575"/>
  </rcc>
  <rcc rId="29404" sId="1" numFmtId="4">
    <oc r="P1575">
      <v>0</v>
    </oc>
    <nc r="P1575"/>
  </rcc>
  <rcc rId="29405" sId="1" numFmtId="4">
    <oc r="Q1575">
      <v>0</v>
    </oc>
    <nc r="Q1575"/>
  </rcc>
  <rcc rId="29406" sId="1" numFmtId="4">
    <oc r="M1576">
      <v>0</v>
    </oc>
    <nc r="M1576"/>
  </rcc>
  <rcc rId="29407" sId="1" numFmtId="4">
    <oc r="N1576">
      <v>0</v>
    </oc>
    <nc r="N1576"/>
  </rcc>
  <rcc rId="29408" sId="1" numFmtId="4">
    <oc r="O1576">
      <v>0</v>
    </oc>
    <nc r="O1576"/>
  </rcc>
  <rcc rId="29409" sId="1" numFmtId="4">
    <oc r="P1576">
      <v>0</v>
    </oc>
    <nc r="P1576"/>
  </rcc>
  <rcc rId="29410" sId="1" numFmtId="4">
    <oc r="Q1576">
      <v>0</v>
    </oc>
    <nc r="Q1576"/>
  </rcc>
  <rcc rId="29411" sId="1" numFmtId="4">
    <oc r="I1576">
      <v>0</v>
    </oc>
    <nc r="I1576"/>
  </rcc>
  <rcc rId="29412" sId="1" numFmtId="4">
    <oc r="J1576">
      <v>0</v>
    </oc>
    <nc r="J1576"/>
  </rcc>
  <rcc rId="29413" sId="1" numFmtId="4">
    <oc r="K1576">
      <v>0</v>
    </oc>
    <nc r="K1576"/>
  </rcc>
  <rcc rId="29414" sId="1" numFmtId="4">
    <oc r="L1576">
      <v>0</v>
    </oc>
    <nc r="L1576"/>
  </rcc>
  <rcc rId="29415" sId="1" numFmtId="4">
    <oc r="E1575">
      <v>0</v>
    </oc>
    <nc r="E1575"/>
  </rcc>
  <rcc rId="29416" sId="1" numFmtId="4">
    <oc r="F1575">
      <v>0</v>
    </oc>
    <nc r="F1575"/>
  </rcc>
  <rcc rId="29417" sId="1" numFmtId="4">
    <oc r="G1575">
      <v>0</v>
    </oc>
    <nc r="G1575"/>
  </rcc>
  <rcc rId="29418" sId="1" numFmtId="4">
    <oc r="H1575">
      <v>0</v>
    </oc>
    <nc r="H1575"/>
  </rcc>
  <rcc rId="29419" sId="1" numFmtId="4">
    <oc r="E1574">
      <v>0</v>
    </oc>
    <nc r="E1574"/>
  </rcc>
  <rcc rId="29420" sId="1" numFmtId="4">
    <oc r="F1574">
      <v>0</v>
    </oc>
    <nc r="F1574"/>
  </rcc>
  <rcc rId="29421" sId="1" numFmtId="4">
    <oc r="E1576">
      <v>0</v>
    </oc>
    <nc r="E1576"/>
  </rcc>
  <rcc rId="29422" sId="1" numFmtId="4">
    <oc r="F1576">
      <v>0</v>
    </oc>
    <nc r="F1576"/>
  </rcc>
  <rcc rId="29423" sId="1" numFmtId="4">
    <oc r="J1574">
      <v>0</v>
    </oc>
    <nc r="J1574"/>
  </rcc>
  <rcc rId="29424" sId="1" numFmtId="4">
    <oc r="J1575">
      <v>0</v>
    </oc>
    <nc r="J1575"/>
  </rcc>
  <rcc rId="29425" sId="1" numFmtId="4">
    <oc r="E1688">
      <v>0</v>
    </oc>
    <nc r="E1688"/>
  </rcc>
  <rcc rId="29426" sId="1" numFmtId="4">
    <oc r="F1688">
      <v>0</v>
    </oc>
    <nc r="F1688"/>
  </rcc>
  <rcc rId="29427" sId="1" numFmtId="4">
    <oc r="G1688">
      <v>0</v>
    </oc>
    <nc r="G1688"/>
  </rcc>
  <rcc rId="29428" sId="1" numFmtId="4">
    <oc r="H1688">
      <v>0</v>
    </oc>
    <nc r="H1688"/>
  </rcc>
  <rcc rId="29429" sId="1" numFmtId="4">
    <oc r="I1688">
      <v>0</v>
    </oc>
    <nc r="I1688"/>
  </rcc>
  <rcc rId="29430" sId="1" numFmtId="4">
    <oc r="J1688">
      <v>0</v>
    </oc>
    <nc r="J1688"/>
  </rcc>
  <rcc rId="29431" sId="1" numFmtId="4">
    <oc r="E1689">
      <v>0</v>
    </oc>
    <nc r="E1689"/>
  </rcc>
  <rcc rId="29432" sId="1" numFmtId="4">
    <oc r="F1689">
      <v>0</v>
    </oc>
    <nc r="F1689"/>
  </rcc>
  <rcc rId="29433" sId="1" numFmtId="4">
    <oc r="G1689">
      <v>0</v>
    </oc>
    <nc r="G1689"/>
  </rcc>
  <rcc rId="29434" sId="1" numFmtId="4">
    <oc r="H1689">
      <v>0</v>
    </oc>
    <nc r="H1689"/>
  </rcc>
  <rcc rId="29435" sId="1" numFmtId="4">
    <oc r="I1689">
      <v>0</v>
    </oc>
    <nc r="I1689"/>
  </rcc>
  <rcc rId="29436" sId="1" numFmtId="4">
    <oc r="J1689">
      <v>0</v>
    </oc>
    <nc r="J1689"/>
  </rcc>
  <rcc rId="29437" sId="1" numFmtId="4">
    <oc r="K1689">
      <v>0</v>
    </oc>
    <nc r="K1689"/>
  </rcc>
  <rcc rId="29438" sId="1" numFmtId="4">
    <oc r="L1689">
      <v>0</v>
    </oc>
    <nc r="L1689"/>
  </rcc>
  <rcc rId="29439" sId="1" numFmtId="4">
    <oc r="M1689">
      <v>0</v>
    </oc>
    <nc r="M1689"/>
  </rcc>
  <rcc rId="29440" sId="1" numFmtId="4">
    <oc r="N1689">
      <v>0</v>
    </oc>
    <nc r="N1689"/>
  </rcc>
  <rcc rId="29441" sId="1" numFmtId="4">
    <oc r="O1689">
      <v>0</v>
    </oc>
    <nc r="O1689"/>
  </rcc>
  <rcc rId="29442" sId="1" numFmtId="4">
    <oc r="P1689">
      <v>0</v>
    </oc>
    <nc r="P1689"/>
  </rcc>
  <rcc rId="29443" sId="1" numFmtId="4">
    <oc r="Q1689">
      <v>0</v>
    </oc>
    <nc r="Q1689"/>
  </rcc>
  <rcc rId="29444" sId="1" numFmtId="4">
    <oc r="M1688">
      <v>0</v>
    </oc>
    <nc r="M1688"/>
  </rcc>
  <rcc rId="29445" sId="1" numFmtId="4">
    <oc r="N1688">
      <v>0</v>
    </oc>
    <nc r="N1688"/>
  </rcc>
  <rcc rId="29446" sId="1" numFmtId="4">
    <oc r="O1688">
      <v>0</v>
    </oc>
    <nc r="O1688"/>
  </rcc>
  <rcc rId="29447" sId="1" numFmtId="4">
    <oc r="P1688">
      <v>0</v>
    </oc>
    <nc r="P1688"/>
  </rcc>
  <rcc rId="29448" sId="1" numFmtId="4">
    <oc r="Q1688">
      <v>0</v>
    </oc>
    <nc r="Q1688"/>
  </rcc>
  <rcc rId="29449" sId="1" numFmtId="4">
    <oc r="D1692">
      <v>0</v>
    </oc>
    <nc r="D1692"/>
  </rcc>
  <rcc rId="29450" sId="1" numFmtId="4">
    <oc r="E1692">
      <v>0</v>
    </oc>
    <nc r="E1692"/>
  </rcc>
  <rcc rId="29451" sId="1" numFmtId="4">
    <oc r="F1692">
      <v>0</v>
    </oc>
    <nc r="F1692"/>
  </rcc>
  <rcc rId="29452" sId="1" numFmtId="4">
    <oc r="G1692">
      <v>0</v>
    </oc>
    <nc r="G1692"/>
  </rcc>
  <rcc rId="29453" sId="1" numFmtId="4">
    <oc r="H1692">
      <v>0</v>
    </oc>
    <nc r="H1692"/>
  </rcc>
  <rcc rId="29454" sId="1" numFmtId="4">
    <oc r="I1692">
      <v>0</v>
    </oc>
    <nc r="I1692"/>
  </rcc>
  <rcc rId="29455" sId="1" numFmtId="4">
    <oc r="J1692">
      <v>0</v>
    </oc>
    <nc r="J1692"/>
  </rcc>
  <rcc rId="29456" sId="1" numFmtId="4">
    <oc r="K1692">
      <v>0</v>
    </oc>
    <nc r="K1692"/>
  </rcc>
  <rcc rId="29457" sId="1" numFmtId="4">
    <oc r="L1692">
      <v>0</v>
    </oc>
    <nc r="L1692"/>
  </rcc>
  <rcc rId="29458" sId="1" numFmtId="4">
    <oc r="O1692">
      <v>0</v>
    </oc>
    <nc r="O1692"/>
  </rcc>
  <rcc rId="29459" sId="1" numFmtId="4">
    <oc r="P1692">
      <v>0</v>
    </oc>
    <nc r="P1692"/>
  </rcc>
  <rcc rId="29460" sId="1" numFmtId="4">
    <oc r="Q1692">
      <v>0</v>
    </oc>
    <nc r="Q1692"/>
  </rcc>
  <rcc rId="29461" sId="1" numFmtId="4">
    <oc r="O1694">
      <v>0</v>
    </oc>
    <nc r="O1694"/>
  </rcc>
  <rcc rId="29462" sId="1" numFmtId="4">
    <oc r="P1694">
      <v>0</v>
    </oc>
    <nc r="P1694"/>
  </rcc>
  <rcc rId="29463" sId="1" numFmtId="4">
    <oc r="Q1694">
      <v>0</v>
    </oc>
    <nc r="Q1694"/>
  </rcc>
  <rcc rId="29464" sId="1" numFmtId="4">
    <oc r="O1695">
      <v>0</v>
    </oc>
    <nc r="O1695"/>
  </rcc>
  <rcc rId="29465" sId="1" numFmtId="4">
    <oc r="P1695">
      <v>0</v>
    </oc>
    <nc r="P1695"/>
  </rcc>
  <rcc rId="29466" sId="1" numFmtId="4">
    <oc r="Q1695">
      <v>0</v>
    </oc>
    <nc r="Q1695"/>
  </rcc>
  <rcc rId="29467" sId="1" numFmtId="4">
    <oc r="K1694">
      <v>0</v>
    </oc>
    <nc r="K1694"/>
  </rcc>
  <rcc rId="29468" sId="1" numFmtId="4">
    <oc r="L1694">
      <v>0</v>
    </oc>
    <nc r="L1694"/>
  </rcc>
  <rcc rId="29469" sId="1" numFmtId="4">
    <oc r="M1694">
      <v>0</v>
    </oc>
    <nc r="M1694"/>
  </rcc>
  <rcc rId="29470" sId="1" numFmtId="4">
    <oc r="N1694">
      <v>0</v>
    </oc>
    <nc r="N1694"/>
  </rcc>
  <rcc rId="29471" sId="1" numFmtId="4">
    <oc r="E1694">
      <v>0</v>
    </oc>
    <nc r="E1694"/>
  </rcc>
  <rcc rId="29472" sId="1" numFmtId="4">
    <oc r="F1694">
      <v>0</v>
    </oc>
    <nc r="F1694"/>
  </rcc>
  <rcc rId="29473" sId="1" numFmtId="4">
    <oc r="G1694">
      <v>0</v>
    </oc>
    <nc r="G1694"/>
  </rcc>
  <rcc rId="29474" sId="1" numFmtId="4">
    <oc r="H1694">
      <v>0</v>
    </oc>
    <nc r="H1694"/>
  </rcc>
  <rcc rId="29475" sId="1" numFmtId="4">
    <oc r="D1695">
      <v>0</v>
    </oc>
    <nc r="D1695"/>
  </rcc>
  <rcc rId="29476" sId="1" numFmtId="4">
    <oc r="E1695">
      <v>0</v>
    </oc>
    <nc r="E1695"/>
  </rcc>
  <rcc rId="29477" sId="1" numFmtId="4">
    <oc r="F1695">
      <v>0</v>
    </oc>
    <nc r="F1695"/>
  </rcc>
  <rcc rId="29478" sId="1" numFmtId="4">
    <oc r="G1695">
      <v>0</v>
    </oc>
    <nc r="G1695"/>
  </rcc>
  <rcc rId="29479" sId="1" numFmtId="4">
    <oc r="H1695">
      <v>0</v>
    </oc>
    <nc r="H1695"/>
  </rcc>
  <rcc rId="29480" sId="1" numFmtId="4">
    <oc r="L1695">
      <v>0</v>
    </oc>
    <nc r="L1695"/>
  </rcc>
  <rcc rId="29481" sId="1" numFmtId="4">
    <oc r="K1695">
      <v>0</v>
    </oc>
    <nc r="K1695"/>
  </rcc>
  <rcc rId="29482" sId="1" numFmtId="4">
    <oc r="D1697">
      <v>0</v>
    </oc>
    <nc r="D1697"/>
  </rcc>
  <rcc rId="29483" sId="1" numFmtId="4">
    <oc r="E1697">
      <v>0</v>
    </oc>
    <nc r="E1697"/>
  </rcc>
  <rcc rId="29484" sId="1" numFmtId="4">
    <oc r="F1697">
      <v>0</v>
    </oc>
    <nc r="F1697"/>
  </rcc>
  <rcc rId="29485" sId="1" numFmtId="4">
    <oc r="G1697">
      <v>0</v>
    </oc>
    <nc r="G1697"/>
  </rcc>
  <rcc rId="29486" sId="1" numFmtId="4">
    <oc r="E1698">
      <v>0</v>
    </oc>
    <nc r="E1698"/>
  </rcc>
  <rcc rId="29487" sId="1" numFmtId="4">
    <oc r="F1698">
      <v>0</v>
    </oc>
    <nc r="F1698"/>
  </rcc>
  <rcc rId="29488" sId="1" numFmtId="4">
    <oc r="H1697">
      <v>0</v>
    </oc>
    <nc r="H1697"/>
  </rcc>
  <rcc rId="29489" sId="1" numFmtId="4">
    <oc r="I1697">
      <v>0</v>
    </oc>
    <nc r="I1697"/>
  </rcc>
  <rcc rId="29490" sId="1" numFmtId="4">
    <oc r="J1697">
      <v>0</v>
    </oc>
    <nc r="J1697"/>
  </rcc>
  <rcc rId="29491" sId="1" numFmtId="4">
    <oc r="I1698">
      <v>0</v>
    </oc>
    <nc r="I1698"/>
  </rcc>
  <rcc rId="29492" sId="1" numFmtId="4">
    <oc r="J1698">
      <v>0</v>
    </oc>
    <nc r="J1698"/>
  </rcc>
  <rcc rId="29493" sId="1" numFmtId="4">
    <oc r="K1698">
      <v>0</v>
    </oc>
    <nc r="K1698"/>
  </rcc>
  <rcc rId="29494" sId="1" numFmtId="4">
    <oc r="L1698">
      <v>0</v>
    </oc>
    <nc r="L1698"/>
  </rcc>
  <rcc rId="29495" sId="1" numFmtId="4">
    <oc r="M1698">
      <v>0</v>
    </oc>
    <nc r="M1698"/>
  </rcc>
  <rcc rId="29496" sId="1" numFmtId="4">
    <oc r="N1698">
      <v>0</v>
    </oc>
    <nc r="N1698"/>
  </rcc>
  <rcc rId="29497" sId="1" numFmtId="4">
    <oc r="O1698">
      <v>0</v>
    </oc>
    <nc r="O1698"/>
  </rcc>
  <rcc rId="29498" sId="1" numFmtId="4">
    <oc r="P1698">
      <v>0</v>
    </oc>
    <nc r="P1698"/>
  </rcc>
  <rcc rId="29499" sId="1" numFmtId="4">
    <oc r="Q1698">
      <v>0</v>
    </oc>
    <nc r="Q1698"/>
  </rcc>
  <rcc rId="29500" sId="1" numFmtId="4">
    <oc r="M1697">
      <v>0</v>
    </oc>
    <nc r="M1697"/>
  </rcc>
  <rcc rId="29501" sId="1" numFmtId="4">
    <oc r="N1697">
      <v>0</v>
    </oc>
    <nc r="N1697"/>
  </rcc>
  <rcc rId="29502" sId="1" numFmtId="4">
    <oc r="Q1697">
      <v>0</v>
    </oc>
    <nc r="Q1697"/>
  </rcc>
  <rcc rId="29503" sId="1" numFmtId="4">
    <oc r="E1728">
      <v>0</v>
    </oc>
    <nc r="E1728"/>
  </rcc>
  <rcc rId="29504" sId="1" numFmtId="4">
    <oc r="F1728">
      <v>0</v>
    </oc>
    <nc r="F1728"/>
  </rcc>
  <rcc rId="29505" sId="1" numFmtId="4">
    <oc r="E1729">
      <v>0</v>
    </oc>
    <nc r="E1729"/>
  </rcc>
  <rcc rId="29506" sId="1" numFmtId="4">
    <oc r="F1729">
      <v>0</v>
    </oc>
    <nc r="F1729"/>
  </rcc>
  <rcc rId="29507" sId="1" numFmtId="4">
    <oc r="I1728">
      <v>0</v>
    </oc>
    <nc r="I1728"/>
  </rcc>
  <rcc rId="29508" sId="1" numFmtId="4">
    <oc r="J1728">
      <v>0</v>
    </oc>
    <nc r="J1728"/>
  </rcc>
  <rcc rId="29509" sId="1" numFmtId="4">
    <oc r="K1728">
      <v>0</v>
    </oc>
    <nc r="K1728"/>
  </rcc>
  <rcc rId="29510" sId="1" numFmtId="4">
    <oc r="L1728">
      <v>0</v>
    </oc>
    <nc r="L1728"/>
  </rcc>
  <rcc rId="29511" sId="1" numFmtId="4">
    <oc r="I1729">
      <v>0</v>
    </oc>
    <nc r="I1729"/>
  </rcc>
  <rcc rId="29512" sId="1" numFmtId="4">
    <oc r="J1729">
      <v>0</v>
    </oc>
    <nc r="J1729"/>
  </rcc>
  <rcc rId="29513" sId="1" numFmtId="4">
    <oc r="K1729">
      <v>0</v>
    </oc>
    <nc r="K1729"/>
  </rcc>
  <rcc rId="29514" sId="1" numFmtId="4">
    <oc r="L1729">
      <v>0</v>
    </oc>
    <nc r="L1729"/>
  </rcc>
  <rcc rId="29515" sId="1" numFmtId="4">
    <oc r="Q1728">
      <v>0</v>
    </oc>
    <nc r="Q1728"/>
  </rcc>
  <rcc rId="29516" sId="1" numFmtId="4">
    <oc r="Q1729">
      <v>0</v>
    </oc>
    <nc r="Q1729"/>
  </rcc>
  <rcc rId="29517" sId="1" numFmtId="4">
    <oc r="E1801">
      <v>0</v>
    </oc>
    <nc r="E1801"/>
  </rcc>
  <rcc rId="29518" sId="1" numFmtId="4">
    <oc r="F1801">
      <v>0</v>
    </oc>
    <nc r="F1801"/>
  </rcc>
  <rcc rId="29519" sId="1" numFmtId="4">
    <oc r="I1801">
      <v>0</v>
    </oc>
    <nc r="I1801"/>
  </rcc>
  <rcc rId="29520" sId="1" numFmtId="4">
    <oc r="J1801">
      <v>0</v>
    </oc>
    <nc r="J1801"/>
  </rcc>
  <rcc rId="29521" sId="1" numFmtId="4">
    <oc r="K1801">
      <v>0</v>
    </oc>
    <nc r="K1801"/>
  </rcc>
  <rcc rId="29522" sId="1" numFmtId="4">
    <oc r="L1801">
      <v>0</v>
    </oc>
    <nc r="L1801"/>
  </rcc>
  <rcc rId="29523" sId="1" numFmtId="4">
    <oc r="M1801">
      <v>0</v>
    </oc>
    <nc r="M1801"/>
  </rcc>
  <rcc rId="29524" sId="1" numFmtId="4">
    <oc r="N1801">
      <v>0</v>
    </oc>
    <nc r="N1801"/>
  </rcc>
  <rcc rId="29525" sId="1" numFmtId="4">
    <oc r="O1801">
      <v>0</v>
    </oc>
    <nc r="O1801"/>
  </rcc>
  <rcc rId="29526" sId="1" numFmtId="4">
    <oc r="P1801">
      <v>0</v>
    </oc>
    <nc r="P1801"/>
  </rcc>
  <rcc rId="29527" sId="1" numFmtId="4">
    <oc r="Q1801">
      <v>0</v>
    </oc>
    <nc r="Q1801"/>
  </rcc>
  <rcc rId="29528" sId="1" numFmtId="4">
    <oc r="D1806">
      <v>0</v>
    </oc>
    <nc r="D1806"/>
  </rcc>
  <rcc rId="29529" sId="1" numFmtId="4">
    <oc r="E1806">
      <v>0</v>
    </oc>
    <nc r="E1806"/>
  </rcc>
  <rcc rId="29530" sId="1" numFmtId="4">
    <oc r="F1806">
      <v>0</v>
    </oc>
    <nc r="F1806"/>
  </rcc>
  <rcc rId="29531" sId="1" numFmtId="4">
    <oc r="G1806">
      <v>0</v>
    </oc>
    <nc r="G1806"/>
  </rcc>
  <rcc rId="29532" sId="1" numFmtId="4">
    <oc r="H1806">
      <v>0</v>
    </oc>
    <nc r="H1806"/>
  </rcc>
  <rcc rId="29533" sId="1" numFmtId="4">
    <oc r="I1806">
      <v>0</v>
    </oc>
    <nc r="I1806"/>
  </rcc>
  <rcc rId="29534" sId="1" numFmtId="4">
    <oc r="J1806">
      <v>0</v>
    </oc>
    <nc r="J1806"/>
  </rcc>
  <rcc rId="29535" sId="1" numFmtId="4">
    <oc r="M1806">
      <v>0</v>
    </oc>
    <nc r="M1806"/>
  </rcc>
  <rcc rId="29536" sId="1" numFmtId="4">
    <oc r="N1806">
      <v>0</v>
    </oc>
    <nc r="N1806"/>
  </rcc>
  <rcc rId="29537" sId="1" numFmtId="4">
    <oc r="Q1806">
      <v>0</v>
    </oc>
    <nc r="Q1806"/>
  </rcc>
  <rcv guid="{52C56C69-E76E-46A4-93DC-3FEF3C34E98B}" action="delete"/>
  <rdn rId="0" localSheetId="1" customView="1" name="Z_52C56C69_E76E_46A4_93DC_3FEF3C34E98B_.wvu.PrintArea" hidden="1" oldHidden="1">
    <formula>'Лист 1'!$A$1:$R$1868</formula>
    <oldFormula>'Лист 1'!$A$1:$R$1868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1'!$A$14:$S$1852</formula>
    <oldFormula>'Лист 1'!$A$14:$S$1852</oldFormula>
  </rdn>
  <rcv guid="{52C56C69-E76E-46A4-93DC-3FEF3C34E98B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52C56C69-E76E-46A4-93DC-3FEF3C34E98B}" action="delete"/>
  <rdn rId="0" localSheetId="1" customView="1" name="Z_52C56C69_E76E_46A4_93DC_3FEF3C34E98B_.wvu.PrintArea" hidden="1" oldHidden="1">
    <formula>'Лист 1'!$A$1:$R$1869</formula>
    <oldFormula>'Лист 1'!$A$1:$R$1869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1'!$A$14:$S$1853</formula>
    <oldFormula>'Лист 1'!$A$14:$S$1853</oldFormula>
  </rdn>
  <rcv guid="{52C56C69-E76E-46A4-93DC-3FEF3C34E98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22379" sId="1" numFmtId="4">
    <oc r="C611">
      <v>119045087</v>
    </oc>
    <nc r="C611">
      <f>SUM(C612:C653)</f>
    </nc>
  </rcc>
  <rcc rId="22380" sId="1" odxf="1" dxf="1">
    <oc r="D611">
      <f>SUM(D612:D698)</f>
    </oc>
    <nc r="D611">
      <f>SUM(D612:D653)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381" sId="1" numFmtId="4">
    <oc r="E611">
      <v>0</v>
    </oc>
    <nc r="E611">
      <f>SUM(E612:E653)</f>
    </nc>
  </rcc>
  <rcc rId="22382" sId="1" numFmtId="4">
    <oc r="F611">
      <v>0</v>
    </oc>
    <nc r="F611">
      <f>SUM(F612:F653)</f>
    </nc>
  </rcc>
  <rcc rId="22383" sId="1" numFmtId="4">
    <oc r="G611">
      <v>44366.29</v>
    </oc>
    <nc r="G611">
      <f>SUM(G612:G653)</f>
    </nc>
  </rcc>
  <rcc rId="22384" sId="1" numFmtId="4">
    <oc r="H611">
      <v>119045087</v>
    </oc>
    <nc r="H611">
      <f>SUM(H612:H653)</f>
    </nc>
  </rcc>
  <rcc rId="22385" sId="1" odxf="1" dxf="1" numFmtId="4">
    <oc r="I611">
      <v>0</v>
    </oc>
    <nc r="I611">
      <f>SUM(I612:I653)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386" sId="1" odxf="1" dxf="1" numFmtId="4">
    <oc r="J611">
      <v>0</v>
    </oc>
    <nc r="J611">
      <f>SUM(J612:J653)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387" sId="1" numFmtId="4">
    <oc r="K611">
      <v>0</v>
    </oc>
    <nc r="K611">
      <f>SUM(K612:K653)</f>
    </nc>
  </rcc>
  <rcc rId="22388" sId="1" odxf="1" dxf="1" numFmtId="4">
    <oc r="L611">
      <v>0</v>
    </oc>
    <nc r="L611">
      <f>SUM(L612:L653)</f>
    </nc>
    <odxf>
      <alignment vertical="center" wrapText="1" readingOrder="0"/>
    </odxf>
    <ndxf>
      <alignment vertical="top" wrapText="0" readingOrder="0"/>
    </ndxf>
  </rcc>
  <rcc rId="22389" sId="1" odxf="1" dxf="1" numFmtId="4">
    <oc r="M611">
      <v>0</v>
    </oc>
    <nc r="M611">
      <f>SUM(M612:M653)</f>
    </nc>
    <odxf>
      <alignment vertical="center" wrapText="1" readingOrder="0"/>
    </odxf>
    <ndxf>
      <alignment vertical="top" wrapText="0" readingOrder="0"/>
    </ndxf>
  </rcc>
  <rcc rId="22390" sId="1" odxf="1" dxf="1" numFmtId="4">
    <oc r="N611">
      <v>0</v>
    </oc>
    <nc r="N611">
      <f>SUM(N612:N653)</f>
    </nc>
    <odxf>
      <alignment vertical="center" wrapText="1" readingOrder="0"/>
    </odxf>
    <ndxf>
      <alignment vertical="top" wrapText="0" readingOrder="0"/>
    </ndxf>
  </rcc>
  <rcc rId="22391" sId="1" odxf="1" dxf="1" numFmtId="4">
    <oc r="O611">
      <v>0</v>
    </oc>
    <nc r="O611">
      <f>SUM(O612:O653)</f>
    </nc>
    <odxf>
      <alignment vertical="center" wrapText="1" readingOrder="0"/>
    </odxf>
    <ndxf>
      <alignment vertical="top" wrapText="0" readingOrder="0"/>
    </ndxf>
  </rcc>
  <rcc rId="22392" sId="1" odxf="1" dxf="1" numFmtId="4">
    <oc r="P611">
      <v>0</v>
    </oc>
    <nc r="P611">
      <f>SUM(P612:P653)</f>
    </nc>
    <odxf>
      <alignment vertical="center" wrapText="1" readingOrder="0"/>
    </odxf>
    <ndxf>
      <alignment vertical="top" wrapText="0" readingOrder="0"/>
    </ndxf>
  </rcc>
  <rcc rId="22393" sId="1" odxf="1" dxf="1" numFmtId="4">
    <oc r="Q611">
      <v>0</v>
    </oc>
    <nc r="Q611">
      <f>SUM(Q612:Q653)</f>
    </nc>
    <odxf>
      <alignment vertical="center" wrapText="1" readingOrder="0"/>
    </odxf>
    <ndxf>
      <alignment vertical="top" wrapText="0" readingOrder="0"/>
    </ndxf>
  </rcc>
  <rcc rId="22394" sId="1" numFmtId="4">
    <oc r="C654">
      <v>198699443.93000001</v>
    </oc>
    <nc r="C654">
      <f>SUM(C655:C741)</f>
    </nc>
  </rcc>
  <rcc rId="22395" sId="1" odxf="1" dxf="1">
    <nc r="D654">
      <f>SUM(D655:D741)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396" sId="1" odxf="1" dxf="1" numFmtId="4">
    <oc r="E654">
      <v>0</v>
    </oc>
    <nc r="E654">
      <f>SUM(E655:E741)</f>
    </nc>
    <odxf>
      <alignment vertical="top" wrapText="0" readingOrder="0"/>
    </odxf>
    <ndxf>
      <alignment vertical="center" wrapText="1" readingOrder="0"/>
    </ndxf>
  </rcc>
  <rcc rId="22397" sId="1" numFmtId="4">
    <oc r="F654">
      <v>0</v>
    </oc>
    <nc r="F654">
      <f>SUM(F655:F741)</f>
    </nc>
  </rcc>
  <rcc rId="22398" sId="1" numFmtId="4">
    <oc r="G654">
      <v>70969.007000000012</v>
    </oc>
    <nc r="G654">
      <f>SUM(G655:G741)</f>
    </nc>
  </rcc>
  <rcc rId="22399" sId="1" numFmtId="4">
    <oc r="H654">
      <v>197905047</v>
    </oc>
    <nc r="H654">
      <f>SUM(H655:H741)</f>
    </nc>
  </rcc>
  <rcc rId="22400" sId="1" odxf="1" dxf="1" numFmtId="4">
    <oc r="I654">
      <v>0</v>
    </oc>
    <nc r="I654">
      <f>SUM(I655:I741)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401" sId="1" odxf="1" dxf="1" numFmtId="4">
    <oc r="J654">
      <v>0</v>
    </oc>
    <nc r="J654">
      <f>SUM(J655:J741)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402" sId="1" odxf="1" dxf="1" numFmtId="4">
    <oc r="K654">
      <v>0</v>
    </oc>
    <nc r="K654">
      <f>SUM(K655:K741)</f>
    </nc>
    <odxf>
      <alignment vertical="top" wrapText="0" readingOrder="0"/>
    </odxf>
    <ndxf>
      <alignment vertical="center" wrapText="1" readingOrder="0"/>
    </ndxf>
  </rcc>
  <rcc rId="22403" sId="1" numFmtId="4">
    <oc r="L654">
      <v>0</v>
    </oc>
    <nc r="L654">
      <f>SUM(L655:L741)</f>
    </nc>
  </rcc>
  <rcc rId="22404" sId="1" numFmtId="4">
    <oc r="M654">
      <v>0</v>
    </oc>
    <nc r="M654">
      <f>SUM(M655:M741)</f>
    </nc>
  </rcc>
  <rcc rId="22405" sId="1" numFmtId="4">
    <oc r="N654">
      <v>0</v>
    </oc>
    <nc r="N654">
      <f>SUM(N655:N741)</f>
    </nc>
  </rcc>
  <rcc rId="22406" sId="1" numFmtId="4">
    <oc r="O654">
      <v>0</v>
    </oc>
    <nc r="O654">
      <f>SUM(O655:O741)</f>
    </nc>
  </rcc>
  <rcc rId="22407" sId="1" numFmtId="4">
    <oc r="P654">
      <v>0</v>
    </oc>
    <nc r="P654">
      <f>SUM(P655:P741)</f>
    </nc>
  </rcc>
  <rcc rId="22408" sId="1" numFmtId="4">
    <oc r="Q654">
      <v>0</v>
    </oc>
    <nc r="Q654">
      <f>SUM(Q655:Q741)</f>
    </nc>
  </rcc>
  <rcc rId="22409" sId="1" numFmtId="4">
    <oc r="C742">
      <v>269216778.86000001</v>
    </oc>
    <nc r="C742">
      <f>SUM(C743:C892)</f>
    </nc>
  </rcc>
  <rcc rId="22410" sId="1" odxf="1" dxf="1">
    <nc r="D742">
      <f>SUM(D743:D892)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411" sId="1" numFmtId="4">
    <oc r="E742">
      <v>2</v>
    </oc>
    <nc r="E742">
      <f>SUM(E743:E892)</f>
    </nc>
  </rcc>
  <rcc rId="22412" sId="1" numFmtId="4">
    <oc r="F742">
      <v>1588793.86</v>
    </oc>
    <nc r="F742">
      <f>SUM(F743:F892)</f>
    </nc>
  </rcc>
  <rcc rId="22413" sId="1" numFmtId="4">
    <oc r="G742">
      <v>93897.265999999989</v>
    </oc>
    <nc r="G742">
      <f>SUM(G743:G892)</f>
    </nc>
  </rcc>
  <rcc rId="22414" sId="1" numFmtId="4">
    <oc r="H742">
      <v>268742817</v>
    </oc>
    <nc r="H742">
      <f>SUM(H743:H892)</f>
    </nc>
  </rcc>
  <rcc rId="22415" sId="1" odxf="1" dxf="1" numFmtId="4">
    <oc r="I742">
      <v>0</v>
    </oc>
    <nc r="I742">
      <f>SUM(I743:I892)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416" sId="1" odxf="1" dxf="1" numFmtId="4">
    <oc r="J742">
      <v>0</v>
    </oc>
    <nc r="J742">
      <f>SUM(J743:J892)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ndxf>
  </rcc>
  <rcc rId="22417" sId="1" odxf="1" dxf="1" numFmtId="4">
    <oc r="K742">
      <v>0</v>
    </oc>
    <nc r="K742">
      <f>SUM(K743:K892)</f>
    </nc>
    <odxf>
      <alignment vertical="top" wrapText="0" readingOrder="0"/>
    </odxf>
    <ndxf>
      <alignment vertical="center" wrapText="1" readingOrder="0"/>
    </ndxf>
  </rcc>
  <rcc rId="22418" sId="1" numFmtId="4">
    <oc r="L742">
      <v>0</v>
    </oc>
    <nc r="L742">
      <f>SUM(L743:L892)</f>
    </nc>
  </rcc>
  <rcc rId="22419" sId="1" numFmtId="4">
    <oc r="M742">
      <v>0</v>
    </oc>
    <nc r="M742">
      <f>SUM(M743:M892)</f>
    </nc>
  </rcc>
  <rcc rId="22420" sId="1" numFmtId="4">
    <oc r="N742">
      <v>0</v>
    </oc>
    <nc r="N742">
      <f>SUM(N743:N892)</f>
    </nc>
  </rcc>
  <rcc rId="22421" sId="1" numFmtId="4">
    <oc r="O742">
      <v>0</v>
    </oc>
    <nc r="O742">
      <f>SUM(O743:O892)</f>
    </nc>
  </rcc>
  <rcc rId="22422" sId="1" numFmtId="4">
    <oc r="P742">
      <v>0</v>
    </oc>
    <nc r="P742">
      <f>SUM(P743:P892)</f>
    </nc>
  </rcc>
  <rcc rId="22423" sId="1" numFmtId="4">
    <oc r="Q742">
      <v>0</v>
    </oc>
    <nc r="Q742">
      <f>SUM(Q743:Q892)</f>
    </nc>
  </rcc>
  <rcc rId="22424" sId="1">
    <oc r="D893">
      <f>D894+D900+D917</f>
    </oc>
    <nc r="D893">
      <f>D894+D900+D917</f>
    </nc>
  </rcc>
  <rcc rId="22425" sId="1">
    <oc r="E893">
      <f>E894+E900+E917</f>
    </oc>
    <nc r="E893">
      <f>E894+E900+E917</f>
    </nc>
  </rcc>
  <rcc rId="22426" sId="1">
    <oc r="F893">
      <f>F894+F900+F917</f>
    </oc>
    <nc r="F893">
      <f>F894+F900+F917</f>
    </nc>
  </rcc>
  <rcc rId="22427" sId="1">
    <oc r="G893">
      <f>G894+G900+G917</f>
    </oc>
    <nc r="G893">
      <f>G894+G900+G917</f>
    </nc>
  </rcc>
  <rcc rId="22428" sId="1">
    <oc r="H893">
      <f>H894+H900+H917</f>
    </oc>
    <nc r="H893">
      <f>H894+H900+H917</f>
    </nc>
  </rcc>
  <rcc rId="22429" sId="1">
    <oc r="I893">
      <f>I894+I900+I917</f>
    </oc>
    <nc r="I893">
      <f>I894+I900+I917</f>
    </nc>
  </rcc>
  <rcc rId="22430" sId="1">
    <oc r="J893">
      <f>J894+J900+J917</f>
    </oc>
    <nc r="J893">
      <f>J894+J900+J917</f>
    </nc>
  </rcc>
  <rcc rId="22431" sId="1">
    <oc r="K893">
      <f>K894+K900+K917</f>
    </oc>
    <nc r="K893">
      <f>K894+K900+K917</f>
    </nc>
  </rcc>
  <rcc rId="22432" sId="1">
    <oc r="L893">
      <f>L894+L900+L917</f>
    </oc>
    <nc r="L893">
      <f>L894+L900+L917</f>
    </nc>
  </rcc>
  <rcc rId="22433" sId="1">
    <oc r="M893">
      <f>M894+M900+M917</f>
    </oc>
    <nc r="M893">
      <f>M894+M900+M917</f>
    </nc>
  </rcc>
  <rcc rId="22434" sId="1">
    <oc r="N893">
      <f>N894+N900+N917</f>
    </oc>
    <nc r="N893">
      <f>N894+N900+N917</f>
    </nc>
  </rcc>
  <rcc rId="22435" sId="1">
    <oc r="O893">
      <f>O894+O900+O917</f>
    </oc>
    <nc r="O893">
      <f>O894+O900+O917</f>
    </nc>
  </rcc>
  <rcc rId="22436" sId="1" odxf="1" dxf="1">
    <oc r="P893">
      <f>P894+P900+P917</f>
    </oc>
    <nc r="P893">
      <f>P894+P900+P917</f>
    </nc>
    <odxf>
      <border outline="0">
        <right/>
      </border>
    </odxf>
    <ndxf>
      <border outline="0">
        <right style="thin">
          <color indexed="64"/>
        </right>
      </border>
    </ndxf>
  </rcc>
  <rcc rId="22437" sId="1">
    <oc r="Q893">
      <f>Q894+Q900+Q917</f>
    </oc>
    <nc r="Q893">
      <f>Q894+Q900+Q917</f>
    </nc>
  </rcc>
  <rcc rId="22438" sId="1">
    <oc r="D894">
      <f>SUM(D895:D899)</f>
    </oc>
    <nc r="D894">
      <f>SUM(D895:D899)</f>
    </nc>
  </rcc>
  <rcc rId="22439" sId="1">
    <oc r="E894">
      <f>SUM(E895:E899)</f>
    </oc>
    <nc r="E894">
      <f>SUM(E895:E899)</f>
    </nc>
  </rcc>
  <rcc rId="22440" sId="1">
    <oc r="F894">
      <f>SUM(F895:F899)</f>
    </oc>
    <nc r="F894">
      <f>SUM(F895:F899)</f>
    </nc>
  </rcc>
  <rcc rId="22441" sId="1">
    <oc r="G894">
      <f>SUM(G895:G899)</f>
    </oc>
    <nc r="G894">
      <f>SUM(G895:G899)</f>
    </nc>
  </rcc>
  <rcc rId="22442" sId="1">
    <oc r="H894">
      <f>SUM(H895:H899)</f>
    </oc>
    <nc r="H894">
      <f>SUM(H895:H899)</f>
    </nc>
  </rcc>
  <rcc rId="22443" sId="1">
    <oc r="I894">
      <f>SUM(I895:I899)</f>
    </oc>
    <nc r="I894">
      <f>SUM(I895:I899)</f>
    </nc>
  </rcc>
  <rcc rId="22444" sId="1">
    <oc r="J894">
      <f>SUM(J895:J899)</f>
    </oc>
    <nc r="J894">
      <f>SUM(J895:J899)</f>
    </nc>
  </rcc>
  <rcc rId="22445" sId="1">
    <oc r="K894">
      <f>SUM(K895:K899)</f>
    </oc>
    <nc r="K894">
      <f>SUM(K895:K899)</f>
    </nc>
  </rcc>
  <rcc rId="22446" sId="1">
    <oc r="L894">
      <f>SUM(L895:L899)</f>
    </oc>
    <nc r="L894">
      <f>SUM(L895:L899)</f>
    </nc>
  </rcc>
  <rcc rId="22447" sId="1">
    <oc r="M894">
      <f>SUM(M895:M899)</f>
    </oc>
    <nc r="M894">
      <f>SUM(M895:M899)</f>
    </nc>
  </rcc>
  <rcc rId="22448" sId="1">
    <oc r="N894">
      <f>SUM(N895:N899)</f>
    </oc>
    <nc r="N894">
      <f>SUM(N895:N899)</f>
    </nc>
  </rcc>
  <rcc rId="22449" sId="1">
    <oc r="O894">
      <f>SUM(O895:O899)</f>
    </oc>
    <nc r="O894">
      <f>SUM(O895:O899)</f>
    </nc>
  </rcc>
  <rcc rId="22450" sId="1" odxf="1" dxf="1">
    <oc r="P894">
      <f>SUM(P895:P899)</f>
    </oc>
    <nc r="P894">
      <f>SUM(P895:P899)</f>
    </nc>
    <odxf>
      <border outline="0">
        <right/>
      </border>
    </odxf>
    <ndxf>
      <border outline="0">
        <right style="thin">
          <color indexed="64"/>
        </right>
      </border>
    </ndxf>
  </rcc>
  <rcc rId="22451" sId="1">
    <oc r="Q894">
      <f>SUM(Q895:Q899)</f>
    </oc>
    <nc r="Q894">
      <f>SUM(Q895:Q899)</f>
    </nc>
  </rcc>
  <rcc rId="22452" sId="1">
    <oc r="D900">
      <f>SUM(D901:D916)</f>
    </oc>
    <nc r="D900">
      <f>SUM(D901:D916)</f>
    </nc>
  </rcc>
  <rcc rId="22453" sId="1">
    <oc r="E900">
      <f>SUM(E901:E916)</f>
    </oc>
    <nc r="E900">
      <f>SUM(E901:E916)</f>
    </nc>
  </rcc>
  <rcc rId="22454" sId="1">
    <oc r="F900">
      <f>SUM(F901:F916)</f>
    </oc>
    <nc r="F900">
      <f>SUM(F901:F916)</f>
    </nc>
  </rcc>
  <rcc rId="22455" sId="1">
    <oc r="G900">
      <f>SUM(G901:G916)</f>
    </oc>
    <nc r="G900">
      <f>SUM(G901:G916)</f>
    </nc>
  </rcc>
  <rcc rId="22456" sId="1">
    <oc r="H900">
      <f>SUM(H901:H916)</f>
    </oc>
    <nc r="H900">
      <f>SUM(H901:H916)</f>
    </nc>
  </rcc>
  <rcc rId="22457" sId="1">
    <oc r="I900">
      <f>SUM(I901:I916)</f>
    </oc>
    <nc r="I900">
      <f>SUM(I901:I916)</f>
    </nc>
  </rcc>
  <rcc rId="22458" sId="1">
    <oc r="J900">
      <f>SUM(J901:J916)</f>
    </oc>
    <nc r="J900">
      <f>SUM(J901:J916)</f>
    </nc>
  </rcc>
  <rcc rId="22459" sId="1">
    <oc r="K900">
      <f>SUM(K901:K916)</f>
    </oc>
    <nc r="K900">
      <f>SUM(K901:K916)</f>
    </nc>
  </rcc>
  <rcc rId="22460" sId="1" odxf="1" dxf="1">
    <oc r="L900">
      <f>SUM(L901:L916)</f>
    </oc>
    <nc r="L900">
      <f>SUM(L901:L916)</f>
    </nc>
    <odxf>
      <border outline="0">
        <right/>
      </border>
    </odxf>
    <ndxf>
      <border outline="0">
        <right style="thin">
          <color indexed="64"/>
        </right>
      </border>
    </ndxf>
  </rcc>
  <rcc rId="22461" sId="1">
    <oc r="M900">
      <f>SUM(M901:M916)</f>
    </oc>
    <nc r="M900">
      <f>SUM(M901:M916)</f>
    </nc>
  </rcc>
  <rcc rId="22462" sId="1">
    <oc r="N900">
      <f>SUM(N901:N916)</f>
    </oc>
    <nc r="N900">
      <f>SUM(N901:N916)</f>
    </nc>
  </rcc>
  <rcc rId="22463" sId="1">
    <oc r="O900">
      <f>SUM(O901:O916)</f>
    </oc>
    <nc r="O900">
      <f>SUM(O901:O916)</f>
    </nc>
  </rcc>
  <rcc rId="22464" sId="1" odxf="1" dxf="1">
    <oc r="P900">
      <f>SUM(P901:P916)</f>
    </oc>
    <nc r="P900">
      <f>SUM(P901:P916)</f>
    </nc>
    <odxf>
      <border outline="0">
        <right/>
      </border>
    </odxf>
    <ndxf>
      <border outline="0">
        <right style="thin">
          <color indexed="64"/>
        </right>
      </border>
    </ndxf>
  </rcc>
  <rcc rId="22465" sId="1">
    <oc r="Q900">
      <f>SUM(Q901:Q916)</f>
    </oc>
    <nc r="Q900">
      <f>SUM(Q901:Q916)</f>
    </nc>
  </rcc>
  <rcc rId="22466" sId="1">
    <oc r="D917">
      <f>SUM(D918:D942)</f>
    </oc>
    <nc r="D917">
      <f>SUM(D918:D942)</f>
    </nc>
  </rcc>
  <rcc rId="22467" sId="1">
    <oc r="E917">
      <f>SUM(E918:E942)</f>
    </oc>
    <nc r="E917">
      <f>SUM(E918:E942)</f>
    </nc>
  </rcc>
  <rcc rId="22468" sId="1">
    <oc r="F917">
      <f>SUM(F918:F942)</f>
    </oc>
    <nc r="F917">
      <f>SUM(F918:F942)</f>
    </nc>
  </rcc>
  <rcc rId="22469" sId="1">
    <oc r="G917">
      <f>SUM(G918:G942)</f>
    </oc>
    <nc r="G917">
      <f>SUM(G918:G942)</f>
    </nc>
  </rcc>
  <rcc rId="22470" sId="1">
    <oc r="H917">
      <f>SUM(H918:H942)</f>
    </oc>
    <nc r="H917">
      <f>SUM(H918:H942)</f>
    </nc>
  </rcc>
  <rcc rId="22471" sId="1">
    <oc r="I917">
      <f>SUM(I918:I942)</f>
    </oc>
    <nc r="I917">
      <f>SUM(I918:I942)</f>
    </nc>
  </rcc>
  <rcc rId="22472" sId="1">
    <oc r="J917">
      <f>SUM(J918:J942)</f>
    </oc>
    <nc r="J917">
      <f>SUM(J918:J942)</f>
    </nc>
  </rcc>
  <rcc rId="22473" sId="1">
    <oc r="K917">
      <f>SUM(K918:K942)</f>
    </oc>
    <nc r="K917">
      <f>SUM(K918:K942)</f>
    </nc>
  </rcc>
  <rcc rId="22474" sId="1" odxf="1" dxf="1">
    <oc r="L917">
      <f>SUM(L918:L942)</f>
    </oc>
    <nc r="L917">
      <f>SUM(L918:L942)</f>
    </nc>
    <odxf>
      <border outline="0">
        <right/>
      </border>
    </odxf>
    <ndxf>
      <border outline="0">
        <right style="thin">
          <color indexed="64"/>
        </right>
      </border>
    </ndxf>
  </rcc>
  <rcc rId="22475" sId="1">
    <oc r="M917">
      <f>SUM(M918:M942)</f>
    </oc>
    <nc r="M917">
      <f>SUM(M918:M942)</f>
    </nc>
  </rcc>
  <rcc rId="22476" sId="1">
    <oc r="N917">
      <f>SUM(N918:N942)</f>
    </oc>
    <nc r="N917">
      <f>SUM(N918:N942)</f>
    </nc>
  </rcc>
  <rcc rId="22477" sId="1">
    <oc r="O917">
      <f>SUM(O918:O942)</f>
    </oc>
    <nc r="O917">
      <f>SUM(O918:O942)</f>
    </nc>
  </rcc>
  <rcc rId="22478" sId="1" odxf="1" dxf="1">
    <oc r="P917">
      <f>SUM(P918:P942)</f>
    </oc>
    <nc r="P917">
      <f>SUM(P918:P942)</f>
    </nc>
    <odxf>
      <border outline="0">
        <right/>
      </border>
    </odxf>
    <ndxf>
      <border outline="0">
        <right style="thin">
          <color indexed="64"/>
        </right>
      </border>
    </ndxf>
  </rcc>
  <rcc rId="22479" sId="1">
    <oc r="Q917">
      <f>SUM(Q918:Q942)</f>
    </oc>
    <nc r="Q917">
      <f>SUM(Q918:Q942)</f>
    </nc>
  </rcc>
  <rcc rId="22480" sId="1">
    <oc r="D943">
      <f>D944+D951+D957</f>
    </oc>
    <nc r="D943">
      <f>D944+D951+D957</f>
    </nc>
  </rcc>
  <rcc rId="22481" sId="1">
    <oc r="E943">
      <f>E944+E951+E957</f>
    </oc>
    <nc r="E943">
      <f>E944+E951+E957</f>
    </nc>
  </rcc>
  <rcc rId="22482" sId="1">
    <oc r="F943">
      <f>F944+F951+F957</f>
    </oc>
    <nc r="F943">
      <f>F944+F951+F957</f>
    </nc>
  </rcc>
  <rcc rId="22483" sId="1">
    <oc r="G943">
      <f>G944+G951+G957</f>
    </oc>
    <nc r="G943">
      <f>G944+G951+G957</f>
    </nc>
  </rcc>
  <rcc rId="22484" sId="1">
    <oc r="H943">
      <f>H944+H951+H957</f>
    </oc>
    <nc r="H943">
      <f>H944+H951+H957</f>
    </nc>
  </rcc>
  <rcc rId="22485" sId="1">
    <oc r="I943">
      <f>I944+I951+I957</f>
    </oc>
    <nc r="I943">
      <f>I944+I951+I957</f>
    </nc>
  </rcc>
  <rcc rId="22486" sId="1">
    <oc r="J943">
      <f>J944+J951+J957</f>
    </oc>
    <nc r="J943">
      <f>J944+J951+J957</f>
    </nc>
  </rcc>
  <rcc rId="22487" sId="1">
    <oc r="K943">
      <f>K944+K951+K957</f>
    </oc>
    <nc r="K943">
      <f>K944+K951+K957</f>
    </nc>
  </rcc>
  <rcc rId="22488" sId="1">
    <oc r="L943">
      <f>L944+L951+L957</f>
    </oc>
    <nc r="L943">
      <f>L944+L951+L957</f>
    </nc>
  </rcc>
  <rcc rId="22489" sId="1">
    <oc r="M943">
      <f>M944+M951+M957</f>
    </oc>
    <nc r="M943">
      <f>M944+M951+M957</f>
    </nc>
  </rcc>
  <rcc rId="22490" sId="1">
    <oc r="N943">
      <f>N944+N951+N957</f>
    </oc>
    <nc r="N943">
      <f>N944+N951+N957</f>
    </nc>
  </rcc>
  <rcc rId="22491" sId="1">
    <oc r="O943">
      <f>O944+O951+O957</f>
    </oc>
    <nc r="O943">
      <f>O944+O951+O957</f>
    </nc>
  </rcc>
  <rcc rId="22492" sId="1" odxf="1" dxf="1">
    <oc r="P943">
      <f>P944+P951+P957</f>
    </oc>
    <nc r="P943">
      <f>P944+P951+P957</f>
    </nc>
    <odxf>
      <border outline="0">
        <right/>
      </border>
    </odxf>
    <ndxf>
      <border outline="0">
        <right style="thin">
          <color indexed="64"/>
        </right>
      </border>
    </ndxf>
  </rcc>
  <rcc rId="22493" sId="1">
    <oc r="Q943">
      <f>Q944+Q951+Q957</f>
    </oc>
    <nc r="Q943">
      <f>Q944+Q951+Q957</f>
    </nc>
  </rcc>
  <rcc rId="22494" sId="1">
    <oc r="D944">
      <f>SUM(D945:D950)</f>
    </oc>
    <nc r="D944">
      <f>SUM(D945:D950)</f>
    </nc>
  </rcc>
  <rcc rId="22495" sId="1">
    <oc r="E944">
      <f>SUM(E945:E950)</f>
    </oc>
    <nc r="E944">
      <f>SUM(E945:E950)</f>
    </nc>
  </rcc>
  <rcc rId="22496" sId="1">
    <oc r="F944">
      <f>SUM(F945:F950)</f>
    </oc>
    <nc r="F944">
      <f>SUM(F945:F950)</f>
    </nc>
  </rcc>
  <rcc rId="22497" sId="1">
    <oc r="G944">
      <f>SUM(G945:G950)</f>
    </oc>
    <nc r="G944">
      <f>SUM(G945:G950)</f>
    </nc>
  </rcc>
  <rcc rId="22498" sId="1">
    <oc r="H944">
      <f>SUM(H945:H950)</f>
    </oc>
    <nc r="H944">
      <f>SUM(H945:H950)</f>
    </nc>
  </rcc>
  <rcc rId="22499" sId="1">
    <oc r="I944">
      <f>SUM(I945:I950)</f>
    </oc>
    <nc r="I944">
      <f>SUM(I945:I950)</f>
    </nc>
  </rcc>
  <rcc rId="22500" sId="1">
    <oc r="J944">
      <f>SUM(J945:J950)</f>
    </oc>
    <nc r="J944">
      <f>SUM(J945:J950)</f>
    </nc>
  </rcc>
  <rcc rId="22501" sId="1">
    <oc r="K944">
      <f>SUM(K945:K950)</f>
    </oc>
    <nc r="K944">
      <f>SUM(K945:K950)</f>
    </nc>
  </rcc>
  <rcc rId="22502" sId="1">
    <oc r="L944">
      <f>SUM(L945:L950)</f>
    </oc>
    <nc r="L944">
      <f>SUM(L945:L950)</f>
    </nc>
  </rcc>
  <rcc rId="22503" sId="1">
    <oc r="M944">
      <f>SUM(M945:M950)</f>
    </oc>
    <nc r="M944">
      <f>SUM(M945:M950)</f>
    </nc>
  </rcc>
  <rcc rId="22504" sId="1">
    <oc r="N944">
      <f>SUM(N945:N950)</f>
    </oc>
    <nc r="N944">
      <f>SUM(N945:N950)</f>
    </nc>
  </rcc>
  <rcc rId="22505" sId="1">
    <oc r="O944">
      <f>SUM(O945:O950)</f>
    </oc>
    <nc r="O944">
      <f>SUM(O945:O950)</f>
    </nc>
  </rcc>
  <rcc rId="22506" sId="1" odxf="1" dxf="1">
    <oc r="P944">
      <f>SUM(P945:P950)</f>
    </oc>
    <nc r="P944">
      <f>SUM(P945:P950)</f>
    </nc>
    <odxf>
      <border outline="0">
        <right/>
      </border>
    </odxf>
    <ndxf>
      <border outline="0">
        <right style="thin">
          <color indexed="64"/>
        </right>
      </border>
    </ndxf>
  </rcc>
  <rcc rId="22507" sId="1">
    <oc r="Q944">
      <f>SUM(Q945:Q950)</f>
    </oc>
    <nc r="Q944">
      <f>SUM(Q945:Q950)</f>
    </nc>
  </rcc>
  <rcc rId="22508" sId="1">
    <oc r="D951">
      <f>SUM(D952:D956)</f>
    </oc>
    <nc r="D951">
      <f>SUM(D952:D956)</f>
    </nc>
  </rcc>
  <rcc rId="22509" sId="1">
    <oc r="E951">
      <f>SUM(E952:E956)</f>
    </oc>
    <nc r="E951">
      <f>SUM(E952:E956)</f>
    </nc>
  </rcc>
  <rcc rId="22510" sId="1">
    <oc r="F951">
      <f>SUM(F952:F956)</f>
    </oc>
    <nc r="F951">
      <f>SUM(F952:F956)</f>
    </nc>
  </rcc>
  <rcc rId="22511" sId="1">
    <oc r="G951">
      <f>SUM(G952:G956)</f>
    </oc>
    <nc r="G951">
      <f>SUM(G952:G956)</f>
    </nc>
  </rcc>
  <rcc rId="22512" sId="1">
    <oc r="H951">
      <f>SUM(H952:H956)</f>
    </oc>
    <nc r="H951">
      <f>SUM(H952:H956)</f>
    </nc>
  </rcc>
  <rcc rId="22513" sId="1">
    <oc r="I951">
      <f>SUM(I952:I956)</f>
    </oc>
    <nc r="I951">
      <f>SUM(I952:I956)</f>
    </nc>
  </rcc>
  <rcc rId="22514" sId="1">
    <oc r="J951">
      <f>SUM(J952:J956)</f>
    </oc>
    <nc r="J951">
      <f>SUM(J952:J956)</f>
    </nc>
  </rcc>
  <rcc rId="22515" sId="1">
    <oc r="K951">
      <f>SUM(K952:K956)</f>
    </oc>
    <nc r="K951">
      <f>SUM(K952:K956)</f>
    </nc>
  </rcc>
  <rcc rId="22516" sId="1">
    <oc r="L951">
      <f>SUM(L952:L956)</f>
    </oc>
    <nc r="L951">
      <f>SUM(L952:L956)</f>
    </nc>
  </rcc>
  <rcc rId="22517" sId="1">
    <oc r="M951">
      <f>SUM(M952:M956)</f>
    </oc>
    <nc r="M951">
      <f>SUM(M952:M956)</f>
    </nc>
  </rcc>
  <rcc rId="22518" sId="1">
    <oc r="N951">
      <f>SUM(N952:N956)</f>
    </oc>
    <nc r="N951">
      <f>SUM(N952:N956)</f>
    </nc>
  </rcc>
  <rcc rId="22519" sId="1">
    <oc r="O951">
      <f>SUM(O952:O956)</f>
    </oc>
    <nc r="O951">
      <f>SUM(O952:O956)</f>
    </nc>
  </rcc>
  <rcc rId="22520" sId="1">
    <oc r="P951">
      <f>SUM(P952:P956)</f>
    </oc>
    <nc r="P951">
      <f>SUM(P952:P956)</f>
    </nc>
  </rcc>
  <rcc rId="22521" sId="1">
    <oc r="Q951">
      <f>SUM(Q952:Q956)</f>
    </oc>
    <nc r="Q951">
      <f>SUM(Q952:Q956)</f>
    </nc>
  </rcc>
  <rcc rId="22522" sId="1">
    <oc r="D957">
      <f>SUM(D958:D962)</f>
    </oc>
    <nc r="D957">
      <f>SUM(D958:D962)</f>
    </nc>
  </rcc>
  <rcc rId="22523" sId="1">
    <oc r="E957">
      <f>SUM(E958:E962)</f>
    </oc>
    <nc r="E957">
      <f>SUM(E958:E962)</f>
    </nc>
  </rcc>
  <rcc rId="22524" sId="1">
    <oc r="F957">
      <f>SUM(F958:F962)</f>
    </oc>
    <nc r="F957">
      <f>SUM(F958:F962)</f>
    </nc>
  </rcc>
  <rcc rId="22525" sId="1">
    <oc r="G957">
      <f>SUM(G958:G962)</f>
    </oc>
    <nc r="G957">
      <f>SUM(G958:G962)</f>
    </nc>
  </rcc>
  <rcc rId="22526" sId="1">
    <oc r="H957">
      <f>SUM(H958:H962)</f>
    </oc>
    <nc r="H957">
      <f>SUM(H958:H962)</f>
    </nc>
  </rcc>
  <rcc rId="22527" sId="1">
    <oc r="I957">
      <f>SUM(I958:I962)</f>
    </oc>
    <nc r="I957">
      <f>SUM(I958:I962)</f>
    </nc>
  </rcc>
  <rcc rId="22528" sId="1">
    <oc r="J957">
      <f>SUM(J958:J962)</f>
    </oc>
    <nc r="J957">
      <f>SUM(J958:J962)</f>
    </nc>
  </rcc>
  <rcc rId="22529" sId="1">
    <oc r="K957">
      <f>SUM(K958:K962)</f>
    </oc>
    <nc r="K957">
      <f>SUM(K958:K962)</f>
    </nc>
  </rcc>
  <rcc rId="22530" sId="1">
    <oc r="L957">
      <f>SUM(L958:L962)</f>
    </oc>
    <nc r="L957">
      <f>SUM(L958:L962)</f>
    </nc>
  </rcc>
  <rcc rId="22531" sId="1">
    <oc r="M957">
      <f>SUM(M958:M962)</f>
    </oc>
    <nc r="M957">
      <f>SUM(M958:M962)</f>
    </nc>
  </rcc>
  <rcc rId="22532" sId="1">
    <oc r="N957">
      <f>SUM(N958:N962)</f>
    </oc>
    <nc r="N957">
      <f>SUM(N958:N962)</f>
    </nc>
  </rcc>
  <rcc rId="22533" sId="1">
    <oc r="O957">
      <f>SUM(O958:O962)</f>
    </oc>
    <nc r="O957">
      <f>SUM(O958:O962)</f>
    </nc>
  </rcc>
  <rcc rId="22534" sId="1" odxf="1" dxf="1">
    <oc r="P957">
      <f>SUM(P958:P962)</f>
    </oc>
    <nc r="P957">
      <f>SUM(P958:P962)</f>
    </nc>
    <odxf>
      <border outline="0">
        <right/>
      </border>
    </odxf>
    <ndxf>
      <border outline="0">
        <right style="thin">
          <color indexed="64"/>
        </right>
      </border>
    </ndxf>
  </rcc>
  <rcc rId="22535" sId="1">
    <oc r="Q957">
      <f>SUM(Q958:Q962)</f>
    </oc>
    <nc r="Q957">
      <f>SUM(Q958:Q962)</f>
    </nc>
  </rcc>
  <rcc rId="22536" sId="1">
    <oc r="D963">
      <f>D964+D969+D990</f>
    </oc>
    <nc r="D963">
      <f>D964+D969+D990</f>
    </nc>
  </rcc>
  <rcc rId="22537" sId="1" odxf="1" dxf="1">
    <oc r="E963">
      <f>E964+E969+E990</f>
    </oc>
    <nc r="E963">
      <f>E964+E969+E990</f>
    </nc>
    <odxf>
      <alignment vertical="top" readingOrder="0"/>
    </odxf>
    <ndxf>
      <alignment vertical="center" readingOrder="0"/>
    </ndxf>
  </rcc>
  <rcc rId="22538" sId="1" odxf="1" dxf="1">
    <oc r="F963">
      <f>F964+F969+F990</f>
    </oc>
    <nc r="F963">
      <f>F964+F969+F990</f>
    </nc>
    <odxf>
      <alignment vertical="top" readingOrder="0"/>
    </odxf>
    <ndxf>
      <alignment vertical="center" readingOrder="0"/>
    </ndxf>
  </rcc>
  <rcc rId="22539" sId="1" odxf="1" dxf="1">
    <oc r="G963">
      <f>G964+G969+G990</f>
    </oc>
    <nc r="G963">
      <f>G964+G969+G990</f>
    </nc>
    <odxf>
      <alignment vertical="top" readingOrder="0"/>
    </odxf>
    <ndxf>
      <alignment vertical="center" readingOrder="0"/>
    </ndxf>
  </rcc>
  <rcc rId="22540" sId="1" odxf="1" dxf="1">
    <oc r="H963">
      <f>H964+H969+H990</f>
    </oc>
    <nc r="H963">
      <f>H964+H969+H990</f>
    </nc>
    <odxf>
      <alignment vertical="top" readingOrder="0"/>
    </odxf>
    <ndxf>
      <alignment vertical="center" readingOrder="0"/>
    </ndxf>
  </rcc>
  <rcc rId="22541" sId="1" numFmtId="4">
    <oc r="I963">
      <v>0</v>
    </oc>
    <nc r="I963">
      <f>I964+I969+I990</f>
    </nc>
  </rcc>
  <rcc rId="22542" sId="1" numFmtId="4">
    <oc r="J963">
      <v>0</v>
    </oc>
    <nc r="J963">
      <f>J964+J969+J990</f>
    </nc>
  </rcc>
  <rcc rId="22543" sId="1" odxf="1" dxf="1">
    <oc r="K963">
      <f>K964+K969+K990</f>
    </oc>
    <nc r="K963">
      <f>K964+K969+K990</f>
    </nc>
    <odxf>
      <alignment vertical="top" readingOrder="0"/>
    </odxf>
    <ndxf>
      <alignment vertical="center" readingOrder="0"/>
    </ndxf>
  </rcc>
  <rcc rId="22544" sId="1" odxf="1" dxf="1">
    <oc r="L963">
      <f>L964+L969+L990</f>
    </oc>
    <nc r="L963">
      <f>L964+L969+L990</f>
    </nc>
    <odxf>
      <alignment vertical="top" readingOrder="0"/>
    </odxf>
    <ndxf>
      <alignment vertical="center" readingOrder="0"/>
    </ndxf>
  </rcc>
  <rcc rId="22545" sId="1" odxf="1" dxf="1">
    <oc r="M963">
      <f>M964+M969+M990</f>
    </oc>
    <nc r="M963">
      <f>M964+M969+M990</f>
    </nc>
    <odxf>
      <alignment vertical="top" readingOrder="0"/>
    </odxf>
    <ndxf>
      <alignment vertical="center" readingOrder="0"/>
    </ndxf>
  </rcc>
  <rcc rId="22546" sId="1" odxf="1" dxf="1" numFmtId="4">
    <oc r="N963">
      <v>0</v>
    </oc>
    <nc r="N963">
      <f>N964+N969+N990</f>
    </nc>
    <odxf>
      <alignment vertical="top" readingOrder="0"/>
    </odxf>
    <ndxf>
      <alignment vertical="center" readingOrder="0"/>
    </ndxf>
  </rcc>
  <rcc rId="22547" sId="1" odxf="1" dxf="1">
    <oc r="O963">
      <f>O964+O969++O990</f>
    </oc>
    <nc r="O963">
      <f>O964+O969+O990</f>
    </nc>
    <odxf>
      <alignment vertical="top" readingOrder="0"/>
    </odxf>
    <ndxf>
      <alignment vertical="center" readingOrder="0"/>
    </ndxf>
  </rcc>
  <rcc rId="22548" sId="1" odxf="1" dxf="1">
    <oc r="P963">
      <f>P964+P969+P990</f>
    </oc>
    <nc r="P963">
      <f>P964+P969+P990</f>
    </nc>
    <odxf>
      <alignment vertical="top" readingOrder="0"/>
    </odxf>
    <ndxf>
      <alignment vertical="center" readingOrder="0"/>
    </ndxf>
  </rcc>
  <rcc rId="22549" sId="1" odxf="1" dxf="1">
    <oc r="Q963">
      <f>Q964+Q969+Q990</f>
    </oc>
    <nc r="Q963">
      <f>Q964+Q969+Q990</f>
    </nc>
    <odxf>
      <alignment vertical="top" readingOrder="0"/>
    </odxf>
    <ndxf>
      <alignment vertical="center" readingOrder="0"/>
    </ndxf>
  </rcc>
  <rcc rId="22550" sId="1" numFmtId="4">
    <oc r="D964">
      <v>0</v>
    </oc>
    <nc r="D964">
      <f>D965+D966+D967+D968</f>
    </nc>
  </rcc>
  <rcc rId="22551" sId="1" odxf="1" dxf="1">
    <oc r="E964">
      <f>E965+E966+E967+E968</f>
    </oc>
    <nc r="E964">
      <f>E965+E966+E967+E968</f>
    </nc>
    <odxf>
      <alignment vertical="top" readingOrder="0"/>
    </odxf>
    <ndxf>
      <alignment vertical="center" readingOrder="0"/>
    </ndxf>
  </rcc>
  <rcc rId="22552" sId="1" odxf="1" dxf="1">
    <oc r="F964">
      <f>F965+F966+F967+F968</f>
    </oc>
    <nc r="F964">
      <f>F965+F966+F967+F968</f>
    </nc>
    <odxf>
      <alignment vertical="top" readingOrder="0"/>
    </odxf>
    <ndxf>
      <alignment vertical="center" readingOrder="0"/>
    </ndxf>
  </rcc>
  <rcc rId="22553" sId="1" odxf="1" dxf="1" numFmtId="4">
    <oc r="G964">
      <v>0</v>
    </oc>
    <nc r="G964">
      <f>G965+G966+G967+G968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4" sId="1" odxf="1" dxf="1" numFmtId="4">
    <oc r="H964">
      <v>0</v>
    </oc>
    <nc r="H964">
      <f>H965+H966+H967+H968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5" sId="1" odxf="1" dxf="1" numFmtId="4">
    <oc r="I964">
      <v>0</v>
    </oc>
    <nc r="I964">
      <f>I965+I966+I967+I968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6" sId="1" odxf="1" dxf="1" numFmtId="4">
    <oc r="J964">
      <v>0</v>
    </oc>
    <nc r="J964">
      <f>J965+J966+J967+J968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7" sId="1" odxf="1" dxf="1" numFmtId="4">
    <oc r="K964">
      <v>0</v>
    </oc>
    <nc r="K964">
      <f>K965+K966+K967+K968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8" sId="1" odxf="1" dxf="1" numFmtId="4">
    <oc r="L964">
      <v>0</v>
    </oc>
    <nc r="L964">
      <f>L965+L966+L967+L968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59" sId="1" odxf="1" dxf="1" numFmtId="4">
    <oc r="M964">
      <v>0</v>
    </oc>
    <nc r="M964">
      <f>M965+M966+M967+M968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60" sId="1" odxf="1" dxf="1" numFmtId="4">
    <oc r="N964">
      <v>0</v>
    </oc>
    <nc r="N964">
      <f>N965+N966+N967+N968</f>
    </nc>
    <odxf>
      <font>
        <sz val="14"/>
        <name val="Times New Roman"/>
        <scheme val="none"/>
      </font>
      <alignment vertical="top" readingOrder="0"/>
    </odxf>
    <ndxf>
      <font>
        <sz val="14"/>
        <color indexed="8"/>
        <name val="Times New Roman"/>
        <scheme val="none"/>
      </font>
      <alignment vertical="center" readingOrder="0"/>
    </ndxf>
  </rcc>
  <rcc rId="22561" sId="1" odxf="1" dxf="1" numFmtId="4">
    <oc r="O964">
      <v>0</v>
    </oc>
    <nc r="O964">
      <f>O965+O966+O967+O968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62" sId="1" odxf="1" dxf="1" numFmtId="4">
    <oc r="P964">
      <v>0</v>
    </oc>
    <nc r="P964">
      <f>P965+P966+P967+P968</f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563" sId="1" odxf="1" dxf="1">
    <oc r="Q964">
      <f>Q965</f>
    </oc>
    <nc r="Q964">
      <f>Q965+Q966+Q967+Q968</f>
    </nc>
    <odxf>
      <alignment vertical="top" readingOrder="0"/>
    </odxf>
    <ndxf>
      <alignment vertical="center" readingOrder="0"/>
    </ndxf>
  </rcc>
  <rcc rId="22564" sId="1">
    <oc r="D969">
      <f>D970+D971+D972+D973+D974+D975+D976+D977+D978+D979+D980+D981+D982+D983+D984+D985+D986+D987+D988+D989</f>
    </oc>
    <nc r="D969">
      <f>D970+D971+D972+D973+D974+D975+D976+D977+D978+D979+D980+D981+D982+D983+D984+D985+D986+D987+D988+D989</f>
    </nc>
  </rcc>
  <rcc rId="22565" sId="1" odxf="1" dxf="1" numFmtId="4">
    <oc r="E969">
      <v>4</v>
    </oc>
    <nc r="E969">
      <f>E970+E971+E972+E973+E974+E975+E976+E977+E978+E979+E980+E981+E982+E983+E984+E985+E986+E987+E988+E989</f>
    </nc>
    <odxf>
      <alignment vertical="top" readingOrder="0"/>
    </odxf>
    <ndxf>
      <alignment vertical="center" readingOrder="0"/>
    </ndxf>
  </rcc>
  <rcc rId="22566" sId="1" odxf="1" dxf="1">
    <oc r="F969">
      <f>F979</f>
    </oc>
    <nc r="F969">
      <f>F970+F971+F972+F973+F974+F975+F976+F977+F978+F979+F980+F981+F982+F983+F984+F985+F986+F987+F988+F989</f>
    </nc>
    <odxf>
      <alignment vertical="top" readingOrder="0"/>
    </odxf>
    <ndxf>
      <alignment vertical="center" readingOrder="0"/>
    </ndxf>
  </rcc>
  <rcc rId="22567" sId="1" odxf="1" dxf="1">
    <oc r="G969">
      <f>G976+G984+G985+G988+G989</f>
    </oc>
    <nc r="G969">
      <f>G970+G971+G972+G973+G974+G975+G976+G977+G978+G979+G980+G981+G982+G983+G984+G985+G986+G987+G988+G989</f>
    </nc>
    <odxf>
      <alignment vertical="top" readingOrder="0"/>
    </odxf>
    <ndxf>
      <alignment vertical="center" readingOrder="0"/>
    </ndxf>
  </rcc>
  <rcc rId="22568" sId="1" odxf="1" dxf="1">
    <oc r="H969">
      <f>H976+H984+H985+H988+H989</f>
    </oc>
    <nc r="H969">
      <f>H970+H971+H972+H973+H974+H975+H976+H977+H978+H979+H980+H981+H982+H983+H984+H985+H986+H987+H988+H989</f>
    </nc>
    <odxf>
      <alignment vertical="top" readingOrder="0"/>
    </odxf>
    <ndxf>
      <alignment vertical="center" readingOrder="0"/>
    </ndxf>
  </rcc>
  <rcc rId="22569" sId="1" odxf="1" dxf="1" numFmtId="4">
    <oc r="I969">
      <v>0</v>
    </oc>
    <nc r="I969">
      <f>I970+I971+I972+I973+I974+I975+I976+I977+I978+I979+I980+I981+I982+I983+I984+I985+I986+I987+I988+I989</f>
    </nc>
    <odxf>
      <alignment vertical="top" readingOrder="0"/>
    </odxf>
    <ndxf>
      <alignment vertical="center" readingOrder="0"/>
    </ndxf>
  </rcc>
  <rcc rId="22570" sId="1" odxf="1" dxf="1" numFmtId="4">
    <oc r="J969">
      <v>0</v>
    </oc>
    <nc r="J969">
      <f>J970+J971+J972+J973+J974+J975+J976+J977+J978+J979+J980+J981+J982+J983+J984+J985+J986+J987+J988+J989</f>
    </nc>
    <odxf>
      <alignment vertical="top" readingOrder="0"/>
    </odxf>
    <ndxf>
      <alignment vertical="center" readingOrder="0"/>
    </ndxf>
  </rcc>
  <rcc rId="22571" sId="1" odxf="1" dxf="1">
    <oc r="K969">
      <f>K986+K987+K988+K989</f>
    </oc>
    <nc r="K969">
      <f>K970+K971+K972+K973+K974+K975+K976+K977+K978+K979+K980+K981+K982+K983+K984+K985+K986+K987+K988+K989</f>
    </nc>
    <odxf>
      <alignment vertical="top" readingOrder="0"/>
    </odxf>
    <ndxf>
      <alignment vertical="center" readingOrder="0"/>
    </ndxf>
  </rcc>
  <rcc rId="22572" sId="1" odxf="1" dxf="1">
    <oc r="L969">
      <f>L986+L987+L988+L989</f>
    </oc>
    <nc r="L969">
      <f>L970+L971+L972+L973+L974+L975+L976+L977+L978+L979+L980+L981+L982+L983+L984+L985+L986+L987+L988+L989</f>
    </nc>
    <odxf>
      <alignment vertical="top" readingOrder="0"/>
    </odxf>
    <ndxf>
      <alignment vertical="center" readingOrder="0"/>
    </ndxf>
  </rcc>
  <rcc rId="22573" sId="1" odxf="1" dxf="1" numFmtId="4">
    <oc r="M969">
      <v>0</v>
    </oc>
    <nc r="M969">
      <f>M970+M971+M972+M973+M974+M975+M976+M977+M978+M979+M980+M981+M982+M983+M984+M985+M986+M987+M988+M989</f>
    </nc>
    <odxf>
      <font>
        <sz val="14"/>
        <name val="Times New Roman"/>
        <scheme val="none"/>
      </font>
      <alignment vertical="top" readingOrder="0"/>
    </odxf>
    <ndxf>
      <font>
        <sz val="14"/>
        <color indexed="8"/>
        <name val="Times New Roman"/>
        <scheme val="none"/>
      </font>
      <alignment vertical="center" readingOrder="0"/>
    </ndxf>
  </rcc>
  <rcc rId="22574" sId="1" odxf="1" dxf="1" numFmtId="4">
    <oc r="N969">
      <v>0</v>
    </oc>
    <nc r="N969">
      <f>N970+N971+N972+N973+N974+N975+N976+N977+N978+N979+N980+N981+N982+N983+N984+N985+N986+N987+N988+N989</f>
    </nc>
    <odxf>
      <font>
        <sz val="14"/>
        <name val="Times New Roman"/>
        <scheme val="none"/>
      </font>
      <alignment vertical="top" readingOrder="0"/>
    </odxf>
    <ndxf>
      <font>
        <sz val="14"/>
        <color indexed="8"/>
        <name val="Times New Roman"/>
        <scheme val="none"/>
      </font>
      <alignment vertical="center" readingOrder="0"/>
    </ndxf>
  </rcc>
  <rcc rId="22575" sId="1" odxf="1" dxf="1">
    <oc r="O969">
      <f>O986+O989</f>
    </oc>
    <nc r="O969">
      <f>O970+O971+O972+O973+O974+O975+O976+O977+O978+O979+O980+O981+O982+O983+O984+O985+O986+O987+O988+O989</f>
    </nc>
    <odxf>
      <alignment vertical="top" readingOrder="0"/>
    </odxf>
    <ndxf>
      <alignment vertical="center" readingOrder="0"/>
    </ndxf>
  </rcc>
  <rcc rId="22576" sId="1" odxf="1" dxf="1">
    <oc r="P969">
      <f>P986+P989</f>
    </oc>
    <nc r="P969">
      <f>P970+P971+P972+P973+P974+P975+P976+P977+P978+P979+P980+P981+P982+P983+P984+P985+P986+P987+P988+P989</f>
    </nc>
    <odxf>
      <alignment vertical="top" readingOrder="0"/>
    </odxf>
    <ndxf>
      <alignment vertical="center" readingOrder="0"/>
    </ndxf>
  </rcc>
  <rcc rId="22577" sId="1" odxf="1" dxf="1">
    <oc r="Q969">
      <f>Q974</f>
    </oc>
    <nc r="Q969">
      <f>Q970+Q971+Q972+Q973+Q974+Q975+Q976+Q977+Q978+Q979+Q980+Q981+Q982+Q983+Q984+Q985+Q986+Q987+Q988+Q989</f>
    </nc>
    <odxf>
      <font>
        <sz val="14"/>
        <name val="Times New Roman"/>
        <scheme val="none"/>
      </font>
      <alignment vertical="top" readingOrder="0"/>
    </odxf>
    <ndxf>
      <font>
        <sz val="14"/>
        <color indexed="8"/>
        <name val="Times New Roman"/>
        <scheme val="none"/>
      </font>
      <alignment vertical="center" readingOrder="0"/>
    </ndxf>
  </rcc>
  <rcc rId="22578" sId="1" odxf="1" dxf="1">
    <oc r="D990">
      <f>D991+D992+D993+D994+D995+D996+D997+D998+D999+D1000+D1001+D1002+D1003+D1004+D1005+D1006+D1007+D1008</f>
    </oc>
    <nc r="D990">
      <f>D991+D992+D993+D994+D995+D996+D997+D998+D999+D1000+D1001+D1002+D1003+D1004+D1005+D1006+D1007+D1008</f>
    </nc>
    <o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/>
        <right/>
        <top/>
        <bottom/>
      </border>
    </ndxf>
  </rcc>
  <rcc rId="22579" sId="1" odxf="1" dxf="1" numFmtId="4">
    <oc r="E990">
      <v>0</v>
    </oc>
    <nc r="E990">
      <f>E991+E992+E993+E994+E995+E996+E997+E998+E999+E1000+E1001+E1002+E1003+E1004+E1005+E1006+E1007+E1008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0" sId="1" odxf="1" dxf="1" numFmtId="4">
    <oc r="F990">
      <v>0</v>
    </oc>
    <nc r="F990">
      <f>F991+F992+F993+F994+F995+F996+F997+F998+F999+F1000+F1001+F1002+F1003+F1004+F1005+F1006+F1007+F1008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1" sId="1" odxf="1" dxf="1">
    <oc r="G990">
      <f>G991+G992+G993+G994+G995+G996+G997+G998+G999+G1001+G1000+G1002+G1003+G1005+G1004+G1006+G1007+G1008</f>
    </oc>
    <nc r="G990">
      <f>G991+G992+G993+G994+G995+G996+G997+G998+G999+G1000+G1001+G1002+G1003+G1004+G1005+G1006+G1007+G1008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2" sId="1" odxf="1" dxf="1">
    <oc r="H990">
      <f>H991+H992+H993+H994+H995+H996+H997+H998+H999+H1000+H1001+H1002+H1003+H1004+H1005+H1006+H1007+H1008</f>
    </oc>
    <nc r="H990">
      <f>H991+H992+H993+H994+H995+H996+H997+H998+H999+H1000+H1001+H1002+H1003+H1004+H1005+H1006+H1007+H1008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3" sId="1" odxf="1" dxf="1" numFmtId="4">
    <oc r="I990">
      <v>0</v>
    </oc>
    <nc r="I990">
      <f>I991+I992+I993+I994+I995+I996+I997+I998+I999+I1000+I1001+I1002+I1003+I1004+I1005+I1006+I1007+I1008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4" sId="1" odxf="1" dxf="1" numFmtId="4">
    <oc r="J990">
      <v>0</v>
    </oc>
    <nc r="J990">
      <f>J991+J992+J993+J994+J995+J996+J997+J998+J999+J1000+J1001+J1002+J1003+J1004+J1005+J1006+J1007+J1008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5" sId="1" odxf="1" dxf="1">
    <oc r="K990">
      <f>K994</f>
    </oc>
    <nc r="K990">
      <f>K991+K992+K993+K994+K995+K996+K997+K998+K999+K1000+K1001+K1002+K1003+K1004+K1005+K1006+K1007+K1008</f>
    </nc>
    <odxf>
      <font>
        <sz val="14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22586" sId="1" odxf="1" dxf="1">
    <oc r="L990">
      <f>L994</f>
    </oc>
    <nc r="L990">
      <f>L991+L992+L993+L994+L995+L996+L997+L998+L999+L1000+L1001+L1002+L1003+L1004+L1005+L1006+L1007+L1008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87" sId="1" odxf="1" dxf="1" numFmtId="4">
    <oc r="M990">
      <v>0</v>
    </oc>
    <nc r="M990">
      <f>M991+M992+M993+M994+M995+M996+M997+M998+M999+M1000+M1001+M1002+M1003+M1004+M1005+M1006+M1007+M1008</f>
    </nc>
    <odxf>
      <font>
        <sz val="14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22588" sId="1" odxf="1" dxf="1" numFmtId="4">
    <oc r="N990">
      <v>0</v>
    </oc>
    <nc r="N990">
      <f>N991+N992+N993+N994+N995+N996+N997+N998+N999+N1000+N1001+N1002+N1003+N1004+N1005+N1006+N1007+N1008</f>
    </nc>
    <odxf>
      <font>
        <sz val="14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22589" sId="1" odxf="1" dxf="1">
    <oc r="O990">
      <f>O994</f>
    </oc>
    <nc r="O990">
      <f>O991+O992+O993+O994+O995+O996+O997+O998+O999+O1000+O1001+O1002+O1003+O1004+O1005+O1006+O1007+O1008</f>
    </nc>
    <odxf>
      <font>
        <sz val="14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22590" sId="1" odxf="1" dxf="1">
    <oc r="P990">
      <f>P994</f>
    </oc>
    <nc r="P990">
      <f>P991+P992+P993+P994+P995+P996+P997+P998+P999+P1000+P1001+P1002+P1003+P1004+P1005+P1006+P1007+P1008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2591" sId="1" odxf="1" dxf="1" numFmtId="4">
    <oc r="Q990">
      <v>0</v>
    </oc>
    <nc r="Q990">
      <f>Q991+Q992+Q993+Q994+Q995+Q996+Q997+Q998+Q999+Q1000+Q1001+Q1002+Q1003+Q1004+Q1005+Q1006+Q1007+Q1008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1" sqref="Q990" start="0" length="0">
    <dxf>
      <border>
        <right style="thin">
          <color indexed="64"/>
        </right>
      </border>
    </dxf>
  </rfmt>
  <rfmt sheetId="1" sqref="C990:Q9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2592" sId="1">
    <oc r="D1010">
      <f>SUM(D1011:D1016)</f>
    </oc>
    <nc r="D1010">
      <f>SUM(D1011:D1016)</f>
    </nc>
  </rcc>
  <rcc rId="22593" sId="1">
    <oc r="E1010">
      <f>SUM(E1011:E1016)</f>
    </oc>
    <nc r="E1010">
      <f>SUM(E1011:E1016)</f>
    </nc>
  </rcc>
  <rcc rId="22594" sId="1">
    <oc r="F1010">
      <f>SUM(F1011:F1016)</f>
    </oc>
    <nc r="F1010">
      <f>SUM(F1011:F1016)</f>
    </nc>
  </rcc>
  <rcc rId="22595" sId="1">
    <oc r="G1010">
      <f>SUM(G1011:G1016)</f>
    </oc>
    <nc r="G1010">
      <f>SUM(G1011:G1016)</f>
    </nc>
  </rcc>
  <rcc rId="22596" sId="1">
    <oc r="H1010">
      <f>SUM(H1011:H1016)</f>
    </oc>
    <nc r="H1010">
      <f>SUM(H1011:H1016)</f>
    </nc>
  </rcc>
  <rcc rId="22597" sId="1">
    <oc r="I1010">
      <f>SUM(I1011:I1016)</f>
    </oc>
    <nc r="I1010">
      <f>SUM(I1011:I1016)</f>
    </nc>
  </rcc>
  <rcc rId="22598" sId="1">
    <oc r="J1010">
      <f>SUM(J1011:J1016)</f>
    </oc>
    <nc r="J1010">
      <f>SUM(J1011:J1016)</f>
    </nc>
  </rcc>
  <rcc rId="22599" sId="1">
    <oc r="K1010">
      <f>SUM(K1011:K1016)</f>
    </oc>
    <nc r="K1010">
      <f>SUM(K1011:K1016)</f>
    </nc>
  </rcc>
  <rcc rId="22600" sId="1">
    <oc r="L1010">
      <f>SUM(L1011:L1016)</f>
    </oc>
    <nc r="L1010">
      <f>SUM(L1011:L1016)</f>
    </nc>
  </rcc>
  <rcc rId="22601" sId="1">
    <oc r="M1010">
      <f>SUM(M1011:M1016)</f>
    </oc>
    <nc r="M1010">
      <f>SUM(M1011:M1016)</f>
    </nc>
  </rcc>
  <rcc rId="22602" sId="1">
    <oc r="N1010">
      <f>SUM(N1011:N1016)</f>
    </oc>
    <nc r="N1010">
      <f>SUM(N1011:N1016)</f>
    </nc>
  </rcc>
  <rcc rId="22603" sId="1">
    <oc r="O1010">
      <f>SUM(O1011:O1016)</f>
    </oc>
    <nc r="O1010">
      <f>SUM(O1011:O1016)</f>
    </nc>
  </rcc>
  <rcc rId="22604" sId="1" odxf="1" dxf="1">
    <oc r="P1010">
      <f>SUM(P1011:P1016)</f>
    </oc>
    <nc r="P1010">
      <f>SUM(P1011:P1016)</f>
    </nc>
    <odxf>
      <border outline="0">
        <right/>
      </border>
    </odxf>
    <ndxf>
      <border outline="0">
        <right style="thin">
          <color indexed="64"/>
        </right>
      </border>
    </ndxf>
  </rcc>
  <rcc rId="22605" sId="1">
    <oc r="Q1010">
      <f>SUM(Q1011:Q1016)</f>
    </oc>
    <nc r="Q1010">
      <f>SUM(Q1011:Q1016)</f>
    </nc>
  </rcc>
  <rcc rId="22606" sId="1">
    <oc r="D1009">
      <f>D1010</f>
    </oc>
    <nc r="D1009">
      <f>D1010</f>
    </nc>
  </rcc>
  <rcc rId="22607" sId="1">
    <oc r="E1009">
      <f>E1010</f>
    </oc>
    <nc r="E1009">
      <f>E1010</f>
    </nc>
  </rcc>
  <rcc rId="22608" sId="1">
    <oc r="F1009">
      <f>F1010</f>
    </oc>
    <nc r="F1009">
      <f>F1010</f>
    </nc>
  </rcc>
  <rcc rId="22609" sId="1">
    <oc r="G1009">
      <f>G1010</f>
    </oc>
    <nc r="G1009">
      <f>G1010</f>
    </nc>
  </rcc>
  <rcc rId="22610" sId="1">
    <oc r="H1009">
      <f>H1010</f>
    </oc>
    <nc r="H1009">
      <f>H1010</f>
    </nc>
  </rcc>
  <rcc rId="22611" sId="1">
    <oc r="I1009">
      <f>I1010</f>
    </oc>
    <nc r="I1009">
      <f>I1010</f>
    </nc>
  </rcc>
  <rcc rId="22612" sId="1">
    <oc r="J1009">
      <f>J1010</f>
    </oc>
    <nc r="J1009">
      <f>J1010</f>
    </nc>
  </rcc>
  <rcc rId="22613" sId="1">
    <oc r="K1009">
      <f>K1010</f>
    </oc>
    <nc r="K1009">
      <f>K1010</f>
    </nc>
  </rcc>
  <rcc rId="22614" sId="1">
    <oc r="L1009">
      <f>L1010</f>
    </oc>
    <nc r="L1009">
      <f>L1010</f>
    </nc>
  </rcc>
  <rcc rId="22615" sId="1">
    <oc r="M1009">
      <f>M1010</f>
    </oc>
    <nc r="M1009">
      <f>M1010</f>
    </nc>
  </rcc>
  <rcc rId="22616" sId="1">
    <oc r="N1009">
      <f>N1010</f>
    </oc>
    <nc r="N1009">
      <f>N1010</f>
    </nc>
  </rcc>
  <rcc rId="22617" sId="1">
    <oc r="O1009">
      <f>O1010</f>
    </oc>
    <nc r="O1009">
      <f>O1010</f>
    </nc>
  </rcc>
  <rcc rId="22618" sId="1" odxf="1" dxf="1">
    <oc r="P1009">
      <f>P1010</f>
    </oc>
    <nc r="P1009">
      <f>P1010</f>
    </nc>
    <odxf>
      <border outline="0">
        <right/>
      </border>
    </odxf>
    <ndxf>
      <border outline="0">
        <right style="thin">
          <color indexed="64"/>
        </right>
      </border>
    </ndxf>
  </rcc>
  <rcc rId="22619" sId="1">
    <oc r="Q1009">
      <f>Q1010</f>
    </oc>
    <nc r="Q1009">
      <f>Q1010</f>
    </nc>
  </rcc>
  <rcc rId="22620" sId="1">
    <oc r="D1018">
      <f>SUM(D1019:D1034)</f>
    </oc>
    <nc r="D1018">
      <f>SUM(D1019:D1034)</f>
    </nc>
  </rcc>
  <rcc rId="22621" sId="1">
    <oc r="E1018">
      <f>SUM(E1019:E1034)</f>
    </oc>
    <nc r="E1018">
      <f>SUM(E1019:E1034)</f>
    </nc>
  </rcc>
  <rcc rId="22622" sId="1">
    <oc r="F1018">
      <f>SUM(F1019:F1034)</f>
    </oc>
    <nc r="F1018">
      <f>SUM(F1019:F1034)</f>
    </nc>
  </rcc>
  <rcc rId="22623" sId="1">
    <oc r="G1018">
      <f>SUM(G1019:G1034)</f>
    </oc>
    <nc r="G1018">
      <f>SUM(G1019:G1034)</f>
    </nc>
  </rcc>
  <rcc rId="22624" sId="1">
    <oc r="H1018">
      <f>SUM(H1019:H1034)</f>
    </oc>
    <nc r="H1018">
      <f>SUM(H1019:H1034)</f>
    </nc>
  </rcc>
  <rcc rId="22625" sId="1">
    <oc r="I1018">
      <f>SUM(I1019:I1034)</f>
    </oc>
    <nc r="I1018">
      <f>SUM(I1019:I1034)</f>
    </nc>
  </rcc>
  <rcc rId="22626" sId="1">
    <oc r="J1018">
      <f>SUM(J1019:J1034)</f>
    </oc>
    <nc r="J1018">
      <f>SUM(J1019:J1034)</f>
    </nc>
  </rcc>
  <rcc rId="22627" sId="1">
    <oc r="K1018">
      <f>SUM(K1019:K1034)</f>
    </oc>
    <nc r="K1018">
      <f>SUM(K1019:K1034)</f>
    </nc>
  </rcc>
  <rcc rId="22628" sId="1">
    <oc r="L1018">
      <f>SUM(L1019:L1034)</f>
    </oc>
    <nc r="L1018">
      <f>SUM(L1019:L1034)</f>
    </nc>
  </rcc>
  <rcc rId="22629" sId="1">
    <oc r="M1018">
      <f>SUM(M1019:M1034)</f>
    </oc>
    <nc r="M1018">
      <f>SUM(M1019:M1034)</f>
    </nc>
  </rcc>
  <rcc rId="22630" sId="1">
    <oc r="N1018">
      <f>SUM(N1019:N1034)</f>
    </oc>
    <nc r="N1018">
      <f>SUM(N1019:N1034)</f>
    </nc>
  </rcc>
  <rcc rId="22631" sId="1">
    <oc r="O1018">
      <f>SUM(O1019:O1034)</f>
    </oc>
    <nc r="O1018">
      <f>SUM(O1019:O1034)</f>
    </nc>
  </rcc>
  <rcc rId="22632" sId="1">
    <oc r="P1018">
      <f>SUM(P1019:P1034)</f>
    </oc>
    <nc r="P1018">
      <f>SUM(P1019:P1034)</f>
    </nc>
  </rcc>
  <rcc rId="22633" sId="1" odxf="1" dxf="1" numFmtId="4">
    <oc r="D1036">
      <v>0</v>
    </oc>
    <nc r="D1036">
      <f>D1037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34" sId="1" odxf="1" dxf="1" numFmtId="4">
    <oc r="E1036">
      <v>0</v>
    </oc>
    <nc r="E1036">
      <f>E1037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35" sId="1" odxf="1" dxf="1" numFmtId="4">
    <oc r="F1036">
      <v>0</v>
    </oc>
    <nc r="F1036">
      <f>F1037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36" sId="1">
    <oc r="G1036">
      <f>G1037</f>
    </oc>
    <nc r="G1036">
      <f>G1037</f>
    </nc>
  </rcc>
  <rcc rId="22637" sId="1">
    <oc r="H1036">
      <f>H1037</f>
    </oc>
    <nc r="H1036">
      <f>H1037</f>
    </nc>
  </rcc>
  <rcc rId="22638" sId="1" odxf="1" dxf="1" numFmtId="4">
    <oc r="I1036">
      <v>0</v>
    </oc>
    <nc r="I1036">
      <f>I1037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39" sId="1" odxf="1" dxf="1" numFmtId="4">
    <oc r="J1036">
      <v>0</v>
    </oc>
    <nc r="J1036">
      <f>J1037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0" sId="1" odxf="1" dxf="1" numFmtId="4">
    <oc r="K1036">
      <v>0</v>
    </oc>
    <nc r="K1036">
      <f>K1037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1" sId="1" odxf="1" dxf="1" numFmtId="4">
    <oc r="L1036">
      <v>0</v>
    </oc>
    <nc r="L1036">
      <f>L1037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2" sId="1" odxf="1" dxf="1" numFmtId="4">
    <oc r="M1036">
      <v>0</v>
    </oc>
    <nc r="M1036">
      <f>M1037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3" sId="1" odxf="1" dxf="1" numFmtId="4">
    <oc r="N1036">
      <v>0</v>
    </oc>
    <nc r="N1036">
      <f>N1037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4" sId="1" odxf="1" dxf="1" numFmtId="4">
    <oc r="O1036">
      <v>0</v>
    </oc>
    <nc r="O1036">
      <f>O1037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2645" sId="1" odxf="1" dxf="1" numFmtId="4">
    <oc r="P1036">
      <v>0</v>
    </oc>
    <nc r="P1036">
      <f>P1037</f>
    </nc>
    <odxf>
      <font>
        <sz val="14"/>
        <color indexed="8"/>
        <name val="Times New Roman"/>
        <scheme val="none"/>
      </font>
      <border outline="0">
        <right/>
      </border>
    </odxf>
    <ndxf>
      <font>
        <sz val="14"/>
        <color indexed="8"/>
        <name val="Times New Roman"/>
        <scheme val="none"/>
      </font>
      <border outline="0">
        <right style="thin">
          <color indexed="64"/>
        </right>
      </border>
    </ndxf>
  </rcc>
  <rcc rId="22646" sId="1">
    <oc r="D1038">
      <f>D1039+D1040+D1041</f>
    </oc>
    <nc r="D1038">
      <f>D1039+D1040+D1041</f>
    </nc>
  </rcc>
  <rcc rId="22647" sId="1">
    <oc r="E1038">
      <f>E1039+E1040+E1041</f>
    </oc>
    <nc r="E1038">
      <f>E1039+E1040+E1041</f>
    </nc>
  </rcc>
  <rcc rId="22648" sId="1">
    <oc r="F1038">
      <f>F1039+F1040+F1041</f>
    </oc>
    <nc r="F1038">
      <f>F1039+F1040+F1041</f>
    </nc>
  </rcc>
  <rcc rId="22649" sId="1">
    <oc r="G1038">
      <f>G1039+G1040+G1041</f>
    </oc>
    <nc r="G1038">
      <f>G1039+G1040+G1041</f>
    </nc>
  </rcc>
  <rcc rId="22650" sId="1">
    <oc r="H1038">
      <f>H1039+H1040+H1041</f>
    </oc>
    <nc r="H1038">
      <f>H1039+H1040+H1041</f>
    </nc>
  </rcc>
  <rcc rId="22651" sId="1">
    <oc r="I1038">
      <f>I1039+I1040+I1041</f>
    </oc>
    <nc r="I1038">
      <f>I1039+I1040+I1041</f>
    </nc>
  </rcc>
  <rcc rId="22652" sId="1">
    <oc r="J1038">
      <f>J1039+J1040+J1041</f>
    </oc>
    <nc r="J1038">
      <f>J1039+J1040+J1041</f>
    </nc>
  </rcc>
  <rcc rId="22653" sId="1">
    <oc r="K1038">
      <f>K1039+K1040+K1041</f>
    </oc>
    <nc r="K1038">
      <f>K1039+K1040+K1041</f>
    </nc>
  </rcc>
  <rcc rId="22654" sId="1">
    <oc r="L1038">
      <f>L1039+L1040+L1041</f>
    </oc>
    <nc r="L1038">
      <f>L1039+L1040+L1041</f>
    </nc>
  </rcc>
  <rcc rId="22655" sId="1">
    <oc r="M1038">
      <f>M1039+M1040+M1041</f>
    </oc>
    <nc r="M1038">
      <f>M1039+M1040+M1041</f>
    </nc>
  </rcc>
  <rcc rId="22656" sId="1">
    <oc r="N1038">
      <f>N1039+N1040+N1041</f>
    </oc>
    <nc r="N1038">
      <f>N1039+N1040+N1041</f>
    </nc>
  </rcc>
  <rcc rId="22657" sId="1">
    <oc r="O1038">
      <f>O1039+O1040+O1041</f>
    </oc>
    <nc r="O1038">
      <f>O1039+O1040+O1041</f>
    </nc>
  </rcc>
  <rcc rId="22658" sId="1">
    <oc r="P1038">
      <f>P1039+P1040+P1041</f>
    </oc>
    <nc r="P1038">
      <f>P1039+P1040+P1041</f>
    </nc>
  </rcc>
  <rcc rId="22659" sId="1">
    <oc r="Q1038">
      <f>Q1039+Q1040+Q1041</f>
    </oc>
    <nc r="Q1038">
      <f>Q1039+Q1040+Q1041</f>
    </nc>
  </rcc>
  <rcc rId="22660" sId="1">
    <oc r="D1035">
      <f>D1036+D1038</f>
    </oc>
    <nc r="D1035">
      <f>D1036+D1038</f>
    </nc>
  </rcc>
  <rcc rId="22661" sId="1">
    <oc r="E1035">
      <f>E1036+E1038</f>
    </oc>
    <nc r="E1035">
      <f>E1036+E1038</f>
    </nc>
  </rcc>
  <rcc rId="22662" sId="1">
    <oc r="F1035">
      <f>F1036+F1038</f>
    </oc>
    <nc r="F1035">
      <f>F1036+F1038</f>
    </nc>
  </rcc>
  <rcc rId="22663" sId="1">
    <oc r="G1035">
      <f>G1036+G1038</f>
    </oc>
    <nc r="G1035">
      <f>G1036+G1038</f>
    </nc>
  </rcc>
  <rcc rId="22664" sId="1">
    <oc r="H1035">
      <f>H1036+H1038</f>
    </oc>
    <nc r="H1035">
      <f>H1036+H1038</f>
    </nc>
  </rcc>
  <rcc rId="22665" sId="1">
    <oc r="I1035">
      <f>I1036+I1038</f>
    </oc>
    <nc r="I1035">
      <f>I1036+I1038</f>
    </nc>
  </rcc>
  <rcc rId="22666" sId="1">
    <oc r="J1035">
      <f>J1036+J1038</f>
    </oc>
    <nc r="J1035">
      <f>J1036+J1038</f>
    </nc>
  </rcc>
  <rcc rId="22667" sId="1">
    <oc r="K1035">
      <f>K1036+K1038</f>
    </oc>
    <nc r="K1035">
      <f>K1036+K1038</f>
    </nc>
  </rcc>
  <rcc rId="22668" sId="1">
    <oc r="L1035">
      <f>L1036+L1038</f>
    </oc>
    <nc r="L1035">
      <f>L1036+L1038</f>
    </nc>
  </rcc>
  <rcc rId="22669" sId="1">
    <oc r="M1035">
      <f>M1036+M1038</f>
    </oc>
    <nc r="M1035">
      <f>M1036+M1038</f>
    </nc>
  </rcc>
  <rcc rId="22670" sId="1">
    <oc r="N1035">
      <f>N1036+N1038</f>
    </oc>
    <nc r="N1035">
      <f>N1036+N1038</f>
    </nc>
  </rcc>
  <rcc rId="22671" sId="1">
    <oc r="O1035">
      <f>O1036+O1038</f>
    </oc>
    <nc r="O1035">
      <f>O1036+O1038</f>
    </nc>
  </rcc>
  <rcc rId="22672" sId="1">
    <oc r="P1035">
      <f>P1036+P1038</f>
    </oc>
    <nc r="P1035">
      <f>P1036+P1038</f>
    </nc>
  </rcc>
  <rcc rId="22673" sId="1">
    <oc r="Q1035">
      <f>Q1036+Q1038</f>
    </oc>
    <nc r="Q1035">
      <f>Q1036+Q1038</f>
    </nc>
  </rcc>
  <rcc rId="22674" sId="1">
    <oc r="D1043">
      <f>SUM(D1044:D1047)</f>
    </oc>
    <nc r="D1043">
      <f>SUM(D1044:D1047)</f>
    </nc>
  </rcc>
  <rcc rId="22675" sId="1" numFmtId="4">
    <oc r="E1043">
      <v>0</v>
    </oc>
    <nc r="E1043">
      <f>SUM(E1044:E1047)</f>
    </nc>
  </rcc>
  <rcc rId="22676" sId="1" numFmtId="4">
    <oc r="F1043">
      <v>0</v>
    </oc>
    <nc r="F1043">
      <f>SUM(F1044:F1047)</f>
    </nc>
  </rcc>
  <rcc rId="22677" sId="1" numFmtId="4">
    <oc r="G1043">
      <v>0</v>
    </oc>
    <nc r="G1043">
      <f>SUM(G1044:G1047)</f>
    </nc>
  </rcc>
  <rcc rId="22678" sId="1" numFmtId="4">
    <oc r="H1043">
      <v>0</v>
    </oc>
    <nc r="H1043">
      <f>SUM(H1044:H1047)</f>
    </nc>
  </rcc>
  <rcc rId="22679" sId="1" numFmtId="4">
    <oc r="I1043">
      <v>0</v>
    </oc>
    <nc r="I1043">
      <f>SUM(I1044:I1047)</f>
    </nc>
  </rcc>
  <rcc rId="22680" sId="1" numFmtId="4">
    <oc r="J1043">
      <v>0</v>
    </oc>
    <nc r="J1043">
      <f>SUM(J1044:J1047)</f>
    </nc>
  </rcc>
  <rcc rId="22681" sId="1" numFmtId="4">
    <oc r="K1043">
      <v>0</v>
    </oc>
    <nc r="K1043">
      <f>SUM(K1044:K1047)</f>
    </nc>
  </rcc>
  <rcc rId="22682" sId="1" numFmtId="4">
    <oc r="L1043">
      <v>0</v>
    </oc>
    <nc r="L1043">
      <f>SUM(L1044:L1047)</f>
    </nc>
  </rcc>
  <rcc rId="22683" sId="1" numFmtId="4">
    <oc r="M1043">
      <v>0</v>
    </oc>
    <nc r="M1043">
      <f>SUM(M1044:M1047)</f>
    </nc>
  </rcc>
  <rcc rId="22684" sId="1" numFmtId="4">
    <oc r="N1043">
      <v>0</v>
    </oc>
    <nc r="N1043">
      <f>SUM(N1044:N1047)</f>
    </nc>
  </rcc>
  <rcc rId="22685" sId="1" numFmtId="4">
    <oc r="O1043">
      <v>0</v>
    </oc>
    <nc r="O1043">
      <f>SUM(O1044:O1047)</f>
    </nc>
  </rcc>
  <rcc rId="22686" sId="1" odxf="1" dxf="1" numFmtId="4">
    <oc r="P1043">
      <v>0</v>
    </oc>
    <nc r="P1043">
      <f>SUM(P1044:P1047)</f>
    </nc>
    <odxf>
      <border outline="0">
        <right/>
      </border>
    </odxf>
    <ndxf>
      <border outline="0">
        <right style="thin">
          <color indexed="64"/>
        </right>
      </border>
    </ndxf>
  </rcc>
  <rcc rId="22687" sId="1" numFmtId="4">
    <oc r="Q1043">
      <v>0</v>
    </oc>
    <nc r="Q1043">
      <f>SUM(Q1044:Q1047)</f>
    </nc>
  </rcc>
  <rcc rId="22688" sId="1">
    <oc r="D1048">
      <f>SUM(D1049:D1076)</f>
    </oc>
    <nc r="D1048">
      <f>SUM(D1049:D1076)</f>
    </nc>
  </rcc>
  <rcc rId="22689" sId="1">
    <oc r="E1048">
      <f>SUM(E1049:E1076)</f>
    </oc>
    <nc r="E1048">
      <f>SUM(E1049:E1076)</f>
    </nc>
  </rcc>
  <rcc rId="22690" sId="1">
    <oc r="F1048">
      <f>SUM(F1049:F1076)</f>
    </oc>
    <nc r="F1048">
      <f>SUM(F1049:F1076)</f>
    </nc>
  </rcc>
  <rcc rId="22691" sId="1">
    <oc r="G1048">
      <f>SUM(G1049:G1076)</f>
    </oc>
    <nc r="G1048">
      <f>SUM(G1049:G1076)</f>
    </nc>
  </rcc>
  <rcc rId="22692" sId="1">
    <oc r="H1048">
      <f>SUM(H1049:H1076)</f>
    </oc>
    <nc r="H1048">
      <f>SUM(H1049:H1076)</f>
    </nc>
  </rcc>
  <rcc rId="22693" sId="1">
    <oc r="I1048">
      <f>SUM(I1049:I1076)</f>
    </oc>
    <nc r="I1048">
      <f>SUM(I1049:I1076)</f>
    </nc>
  </rcc>
  <rcc rId="22694" sId="1">
    <oc r="J1048">
      <f>SUM(J1049:J1076)</f>
    </oc>
    <nc r="J1048">
      <f>SUM(J1049:J1076)</f>
    </nc>
  </rcc>
  <rcc rId="22695" sId="1">
    <oc r="K1048">
      <f>SUM(K1049:K1076)</f>
    </oc>
    <nc r="K1048">
      <f>SUM(K1049:K1076)</f>
    </nc>
  </rcc>
  <rcc rId="22696" sId="1">
    <oc r="L1048">
      <f>SUM(L1049:L1076)</f>
    </oc>
    <nc r="L1048">
      <f>SUM(L1049:L1076)</f>
    </nc>
  </rcc>
  <rcc rId="22697" sId="1">
    <oc r="M1048">
      <f>SUM(M1049:M1076)</f>
    </oc>
    <nc r="M1048">
      <f>SUM(M1049:M1076)</f>
    </nc>
  </rcc>
  <rcc rId="22698" sId="1">
    <oc r="N1048">
      <f>SUM(N1049:N1076)</f>
    </oc>
    <nc r="N1048">
      <f>SUM(N1049:N1076)</f>
    </nc>
  </rcc>
  <rcc rId="22699" sId="1">
    <oc r="O1048">
      <f>SUM(O1049:O1076)</f>
    </oc>
    <nc r="O1048">
      <f>SUM(O1049:O1076)</f>
    </nc>
  </rcc>
  <rcc rId="22700" sId="1">
    <oc r="P1048">
      <f>SUM(P1049:P1076)</f>
    </oc>
    <nc r="P1048">
      <f>SUM(P1049:P1076)</f>
    </nc>
  </rcc>
  <rcc rId="22701" sId="1">
    <oc r="Q1048">
      <f>SUM(Q1049:Q1076)</f>
    </oc>
    <nc r="Q1048">
      <f>SUM(Q1049:Q1076)</f>
    </nc>
  </rcc>
  <rcc rId="22702" sId="1">
    <oc r="D1077">
      <f>SUM(D1078:D1095)</f>
    </oc>
    <nc r="D1077">
      <f>SUM(D1078:D1095)</f>
    </nc>
  </rcc>
  <rcc rId="22703" sId="1">
    <oc r="E1077">
      <f>SUM(E1078:E1095)</f>
    </oc>
    <nc r="E1077">
      <f>SUM(E1078:E1095)</f>
    </nc>
  </rcc>
  <rcc rId="22704" sId="1">
    <oc r="F1077">
      <f>SUM(F1078:F1095)</f>
    </oc>
    <nc r="F1077">
      <f>SUM(F1078:F1095)</f>
    </nc>
  </rcc>
  <rcc rId="22705" sId="1">
    <oc r="G1077">
      <f>SUM(G1078:G1095)</f>
    </oc>
    <nc r="G1077">
      <f>SUM(G1078:G1095)</f>
    </nc>
  </rcc>
  <rcc rId="22706" sId="1">
    <oc r="H1077">
      <f>SUM(H1078:H1095)</f>
    </oc>
    <nc r="H1077">
      <f>SUM(H1078:H1095)</f>
    </nc>
  </rcc>
  <rcc rId="22707" sId="1">
    <oc r="I1077">
      <f>SUM(I1078:I1095)</f>
    </oc>
    <nc r="I1077">
      <f>SUM(I1078:I1095)</f>
    </nc>
  </rcc>
  <rcc rId="22708" sId="1">
    <oc r="J1077">
      <f>SUM(J1078:J1095)</f>
    </oc>
    <nc r="J1077">
      <f>SUM(J1078:J1095)</f>
    </nc>
  </rcc>
  <rcc rId="22709" sId="1">
    <oc r="K1077">
      <f>SUM(K1078:K1095)</f>
    </oc>
    <nc r="K1077">
      <f>SUM(K1078:K1095)</f>
    </nc>
  </rcc>
  <rcc rId="22710" sId="1">
    <oc r="L1077">
      <f>SUM(L1078:L1095)</f>
    </oc>
    <nc r="L1077">
      <f>SUM(L1078:L1095)</f>
    </nc>
  </rcc>
  <rcc rId="22711" sId="1">
    <oc r="M1077">
      <f>SUM(M1078:M1095)</f>
    </oc>
    <nc r="M1077">
      <f>SUM(M1078:M1095)</f>
    </nc>
  </rcc>
  <rcc rId="22712" sId="1">
    <oc r="N1077">
      <f>SUM(N1078:N1095)</f>
    </oc>
    <nc r="N1077">
      <f>SUM(N1078:N1095)</f>
    </nc>
  </rcc>
  <rcc rId="22713" sId="1">
    <oc r="O1077">
      <f>SUM(O1078:O1095)</f>
    </oc>
    <nc r="O1077">
      <f>SUM(O1078:O1095)</f>
    </nc>
  </rcc>
  <rcc rId="22714" sId="1">
    <oc r="P1077">
      <f>SUM(P1078:P1095)</f>
    </oc>
    <nc r="P1077">
      <f>SUM(P1078:P1095)</f>
    </nc>
  </rcc>
  <rcc rId="22715" sId="1">
    <oc r="Q1077">
      <f>SUM(Q1078:Q1095)</f>
    </oc>
    <nc r="Q1077">
      <f>SUM(Q1078:Q1095)</f>
    </nc>
  </rcc>
  <rcc rId="22716" sId="1">
    <oc r="C1077">
      <f>SUM(C1078:C1095)</f>
    </oc>
    <nc r="C1077">
      <f>SUM(C1078:C1095)</f>
    </nc>
  </rcc>
  <rcc rId="22717" sId="1">
    <oc r="D1097">
      <f>SUM(D1098:D1100)</f>
    </oc>
    <nc r="D1097">
      <f>SUM(D1098:D1100)</f>
    </nc>
  </rcc>
  <rcc rId="22718" sId="1">
    <oc r="E1097">
      <f>SUM(E1098:E1100)</f>
    </oc>
    <nc r="E1097">
      <f>SUM(E1098:E1100)</f>
    </nc>
  </rcc>
  <rcc rId="22719" sId="1">
    <oc r="F1097">
      <f>SUM(F1098:F1100)</f>
    </oc>
    <nc r="F1097">
      <f>SUM(F1098:F1100)</f>
    </nc>
  </rcc>
  <rcc rId="22720" sId="1">
    <oc r="G1097">
      <f>SUM(G1098:G1100)</f>
    </oc>
    <nc r="G1097">
      <f>SUM(G1098:G1100)</f>
    </nc>
  </rcc>
  <rcc rId="22721" sId="1">
    <oc r="H1097">
      <f>SUM(H1098:H1100)</f>
    </oc>
    <nc r="H1097">
      <f>SUM(H1098:H1100)</f>
    </nc>
  </rcc>
  <rcc rId="22722" sId="1">
    <oc r="I1097">
      <f>SUM(I1098:I1100)</f>
    </oc>
    <nc r="I1097">
      <f>SUM(I1098:I1100)</f>
    </nc>
  </rcc>
  <rcc rId="22723" sId="1">
    <oc r="J1097">
      <f>SUM(J1098:J1100)</f>
    </oc>
    <nc r="J1097">
      <f>SUM(J1098:J1100)</f>
    </nc>
  </rcc>
  <rcc rId="22724" sId="1">
    <oc r="K1097">
      <f>SUM(K1098:K1100)</f>
    </oc>
    <nc r="K1097">
      <f>SUM(K1098:K1100)</f>
    </nc>
  </rcc>
  <rcc rId="22725" sId="1">
    <oc r="L1097">
      <f>SUM(L1098:L1100)</f>
    </oc>
    <nc r="L1097">
      <f>SUM(L1098:L1100)</f>
    </nc>
  </rcc>
  <rcc rId="22726" sId="1">
    <oc r="M1097">
      <f>SUM(M1098:M1100)</f>
    </oc>
    <nc r="M1097">
      <f>SUM(M1098:M1100)</f>
    </nc>
  </rcc>
  <rcc rId="22727" sId="1">
    <oc r="N1097">
      <f>SUM(N1098:N1100)</f>
    </oc>
    <nc r="N1097">
      <f>SUM(N1098:N1100)</f>
    </nc>
  </rcc>
  <rcc rId="22728" sId="1">
    <oc r="O1097">
      <f>SUM(O1098:O1100)</f>
    </oc>
    <nc r="O1097">
      <f>SUM(O1098:O1100)</f>
    </nc>
  </rcc>
  <rcc rId="22729" sId="1">
    <oc r="P1097">
      <f>SUM(P1098:P1100)</f>
    </oc>
    <nc r="P1097">
      <f>SUM(P1098:P1100)</f>
    </nc>
  </rcc>
  <rcc rId="22730" sId="1">
    <oc r="Q1097">
      <f>SUM(Q1098:Q1100)</f>
    </oc>
    <nc r="Q1097">
      <f>SUM(Q1098:Q1100)</f>
    </nc>
  </rcc>
  <rcc rId="22731" sId="1">
    <oc r="D1101">
      <f>SUM(D1102:D1106)</f>
    </oc>
    <nc r="D1101">
      <f>SUM(D1102:D1106)</f>
    </nc>
  </rcc>
  <rcc rId="22732" sId="1">
    <oc r="E1101">
      <f>SUM(E1102:E1106)</f>
    </oc>
    <nc r="E1101">
      <f>SUM(E1102:E1106)</f>
    </nc>
  </rcc>
  <rcc rId="22733" sId="1">
    <oc r="F1101">
      <f>SUM(F1102:F1106)</f>
    </oc>
    <nc r="F1101">
      <f>SUM(F1102:F1106)</f>
    </nc>
  </rcc>
  <rcc rId="22734" sId="1">
    <oc r="G1101">
      <f>SUM(G1102:G1106)</f>
    </oc>
    <nc r="G1101">
      <f>SUM(G1102:G1106)</f>
    </nc>
  </rcc>
  <rcc rId="22735" sId="1">
    <oc r="H1101">
      <f>SUM(H1102:H1106)</f>
    </oc>
    <nc r="H1101">
      <f>SUM(H1102:H1106)</f>
    </nc>
  </rcc>
  <rcc rId="22736" sId="1">
    <oc r="I1101">
      <f>SUM(I1102:I1106)</f>
    </oc>
    <nc r="I1101">
      <f>SUM(I1102:I1106)</f>
    </nc>
  </rcc>
  <rcc rId="22737" sId="1">
    <oc r="J1101">
      <f>SUM(J1102:J1106)</f>
    </oc>
    <nc r="J1101">
      <f>SUM(J1102:J1106)</f>
    </nc>
  </rcc>
  <rcc rId="22738" sId="1">
    <oc r="K1101">
      <f>SUM(K1102:K1106)</f>
    </oc>
    <nc r="K1101">
      <f>SUM(K1102:K1106)</f>
    </nc>
  </rcc>
  <rcc rId="22739" sId="1">
    <oc r="L1101">
      <f>SUM(L1102:L1106)</f>
    </oc>
    <nc r="L1101">
      <f>SUM(L1102:L1106)</f>
    </nc>
  </rcc>
  <rcc rId="22740" sId="1">
    <oc r="M1101">
      <f>SUM(M1102:M1106)</f>
    </oc>
    <nc r="M1101">
      <f>SUM(M1102:M1106)</f>
    </nc>
  </rcc>
  <rcc rId="22741" sId="1">
    <oc r="N1101">
      <f>SUM(N1102:N1106)</f>
    </oc>
    <nc r="N1101">
      <f>SUM(N1102:N1106)</f>
    </nc>
  </rcc>
  <rcc rId="22742" sId="1">
    <oc r="O1101">
      <f>SUM(O1102:O1106)</f>
    </oc>
    <nc r="O1101">
      <f>SUM(O1102:O1106)</f>
    </nc>
  </rcc>
  <rcc rId="22743" sId="1">
    <oc r="P1101">
      <f>SUM(P1102:P1106)</f>
    </oc>
    <nc r="P1101">
      <f>SUM(P1102:P1106)</f>
    </nc>
  </rcc>
  <rcc rId="22744" sId="1">
    <oc r="Q1101">
      <f>SUM(Q1102:Q1106)</f>
    </oc>
    <nc r="Q1101">
      <f>SUM(Q1102:Q1106)</f>
    </nc>
  </rcc>
  <rcc rId="22745" sId="1">
    <oc r="D1114">
      <f>SUM(D1115:D1117)</f>
    </oc>
    <nc r="D1114">
      <f>SUM(D1115:D1117)</f>
    </nc>
  </rcc>
  <rcc rId="22746" sId="1">
    <oc r="E1114">
      <f>SUM(E1115:E1117)</f>
    </oc>
    <nc r="E1114">
      <f>SUM(E1115:E1117)</f>
    </nc>
  </rcc>
  <rcc rId="22747" sId="1">
    <oc r="F1114">
      <f>SUM(F1115:F1117)</f>
    </oc>
    <nc r="F1114">
      <f>SUM(F1115:F1117)</f>
    </nc>
  </rcc>
  <rcc rId="22748" sId="1">
    <oc r="G1114">
      <f>SUM(G1115:G1117)</f>
    </oc>
    <nc r="G1114">
      <f>SUM(G1115:G1117)</f>
    </nc>
  </rcc>
  <rcc rId="22749" sId="1">
    <oc r="H1114">
      <f>SUM(H1115:H1117)</f>
    </oc>
    <nc r="H1114">
      <f>SUM(H1115:H1117)</f>
    </nc>
  </rcc>
  <rcc rId="22750" sId="1">
    <oc r="I1114">
      <f>SUM(I1115:I1117)</f>
    </oc>
    <nc r="I1114">
      <f>SUM(I1115:I1117)</f>
    </nc>
  </rcc>
  <rcc rId="22751" sId="1">
    <oc r="J1114">
      <f>SUM(J1115:J1117)</f>
    </oc>
    <nc r="J1114">
      <f>SUM(J1115:J1117)</f>
    </nc>
  </rcc>
  <rcc rId="22752" sId="1">
    <oc r="K1114">
      <f>SUM(K1115:K1117)</f>
    </oc>
    <nc r="K1114">
      <f>SUM(K1115:K1117)</f>
    </nc>
  </rcc>
  <rcc rId="22753" sId="1">
    <oc r="L1114">
      <f>SUM(L1115:L1117)</f>
    </oc>
    <nc r="L1114">
      <f>SUM(L1115:L1117)</f>
    </nc>
  </rcc>
  <rcc rId="22754" sId="1">
    <oc r="M1114">
      <f>SUM(M1115:M1117)</f>
    </oc>
    <nc r="M1114">
      <f>SUM(M1115:M1117)</f>
    </nc>
  </rcc>
  <rcc rId="22755" sId="1">
    <oc r="N1114">
      <f>SUM(N1115:N1117)</f>
    </oc>
    <nc r="N1114">
      <f>SUM(N1115:N1117)</f>
    </nc>
  </rcc>
  <rcc rId="22756" sId="1">
    <oc r="O1114">
      <f>SUM(O1115:O1117)</f>
    </oc>
    <nc r="O1114">
      <f>SUM(O1115:O1117)</f>
    </nc>
  </rcc>
  <rcc rId="22757" sId="1">
    <oc r="P1114">
      <f>SUM(P1115:P1117)</f>
    </oc>
    <nc r="P1114">
      <f>SUM(P1115:P1117)</f>
    </nc>
  </rcc>
  <rcc rId="22758" sId="1">
    <oc r="Q1114">
      <f>SUM(Q1115:Q1117)</f>
    </oc>
    <nc r="Q1114">
      <f>SUM(Q1115:Q1117)</f>
    </nc>
  </rcc>
  <rcc rId="22759" sId="1">
    <oc r="D1118">
      <f>SUM(D1119:D1121)</f>
    </oc>
    <nc r="D1118">
      <f>SUM(D1119:D1121)</f>
    </nc>
  </rcc>
  <rcc rId="22760" sId="1">
    <oc r="E1118">
      <f>SUM(E1119:E1121)</f>
    </oc>
    <nc r="E1118">
      <f>SUM(E1119:E1121)</f>
    </nc>
  </rcc>
  <rcc rId="22761" sId="1">
    <oc r="F1118">
      <f>SUM(F1119:F1121)</f>
    </oc>
    <nc r="F1118">
      <f>SUM(F1119:F1121)</f>
    </nc>
  </rcc>
  <rcc rId="22762" sId="1">
    <oc r="G1118">
      <f>SUM(G1119:G1121)</f>
    </oc>
    <nc r="G1118">
      <f>SUM(G1119:G1121)</f>
    </nc>
  </rcc>
  <rcc rId="22763" sId="1">
    <oc r="H1118">
      <f>SUM(H1119:H1121)</f>
    </oc>
    <nc r="H1118">
      <f>SUM(H1119:H1121)</f>
    </nc>
  </rcc>
  <rcc rId="22764" sId="1">
    <oc r="I1118">
      <f>SUM(I1119:I1121)</f>
    </oc>
    <nc r="I1118">
      <f>SUM(I1119:I1121)</f>
    </nc>
  </rcc>
  <rcc rId="22765" sId="1">
    <oc r="J1118">
      <f>SUM(J1119:J1121)</f>
    </oc>
    <nc r="J1118">
      <f>SUM(J1119:J1121)</f>
    </nc>
  </rcc>
  <rcc rId="22766" sId="1">
    <oc r="K1118">
      <f>SUM(K1119:K1121)</f>
    </oc>
    <nc r="K1118">
      <f>SUM(K1119:K1121)</f>
    </nc>
  </rcc>
  <rcc rId="22767" sId="1">
    <oc r="L1118">
      <f>SUM(L1119:L1121)</f>
    </oc>
    <nc r="L1118">
      <f>SUM(L1119:L1121)</f>
    </nc>
  </rcc>
  <rcc rId="22768" sId="1">
    <oc r="M1118">
      <f>SUM(M1119:M1121)</f>
    </oc>
    <nc r="M1118">
      <f>SUM(M1119:M1121)</f>
    </nc>
  </rcc>
  <rcc rId="22769" sId="1">
    <oc r="N1118">
      <f>SUM(N1119:N1121)</f>
    </oc>
    <nc r="N1118">
      <f>SUM(N1119:N1121)</f>
    </nc>
  </rcc>
  <rcc rId="22770" sId="1">
    <oc r="O1118">
      <f>SUM(O1119:O1121)</f>
    </oc>
    <nc r="O1118">
      <f>SUM(O1119:O1121)</f>
    </nc>
  </rcc>
  <rcc rId="22771" sId="1">
    <oc r="P1118">
      <f>SUM(P1119:P1121)</f>
    </oc>
    <nc r="P1118">
      <f>SUM(P1119:P1121)</f>
    </nc>
  </rcc>
  <rcc rId="22772" sId="1">
    <oc r="Q1118">
      <f>SUM(Q1119:Q1121)</f>
    </oc>
    <nc r="Q1118">
      <f>SUM(Q1119:Q1121)</f>
    </nc>
  </rcc>
  <rcc rId="22773" sId="1">
    <oc r="D1122">
      <f>SUM(D1123:D1127)</f>
    </oc>
    <nc r="D1122">
      <f>SUM(D1123:D1127)</f>
    </nc>
  </rcc>
  <rcc rId="22774" sId="1">
    <oc r="E1122">
      <f>SUM(E1123:E1127)</f>
    </oc>
    <nc r="E1122">
      <f>SUM(E1123:E1127)</f>
    </nc>
  </rcc>
  <rcc rId="22775" sId="1">
    <oc r="F1122">
      <f>SUM(F1123:F1127)</f>
    </oc>
    <nc r="F1122">
      <f>SUM(F1123:F1127)</f>
    </nc>
  </rcc>
  <rcc rId="22776" sId="1">
    <oc r="G1122">
      <f>SUM(G1123:G1127)</f>
    </oc>
    <nc r="G1122">
      <f>SUM(G1123:G1127)</f>
    </nc>
  </rcc>
  <rcc rId="22777" sId="1">
    <oc r="H1122">
      <f>SUM(H1123:H1127)</f>
    </oc>
    <nc r="H1122">
      <f>SUM(H1123:H1127)</f>
    </nc>
  </rcc>
  <rcc rId="22778" sId="1">
    <oc r="I1122">
      <f>SUM(I1123:I1127)</f>
    </oc>
    <nc r="I1122">
      <f>SUM(I1123:I1127)</f>
    </nc>
  </rcc>
  <rcc rId="22779" sId="1">
    <oc r="J1122">
      <f>SUM(J1123:J1127)</f>
    </oc>
    <nc r="J1122">
      <f>SUM(J1123:J1127)</f>
    </nc>
  </rcc>
  <rcc rId="22780" sId="1">
    <oc r="K1122">
      <f>SUM(K1123:K1127)</f>
    </oc>
    <nc r="K1122">
      <f>SUM(K1123:K1127)</f>
    </nc>
  </rcc>
  <rcc rId="22781" sId="1">
    <oc r="L1122">
      <f>SUM(L1123:L1127)</f>
    </oc>
    <nc r="L1122">
      <f>SUM(L1123:L1127)</f>
    </nc>
  </rcc>
  <rcc rId="22782" sId="1">
    <oc r="M1122">
      <f>SUM(M1123:M1127)</f>
    </oc>
    <nc r="M1122">
      <f>SUM(M1123:M1127)</f>
    </nc>
  </rcc>
  <rcc rId="22783" sId="1">
    <oc r="N1122">
      <f>SUM(N1123:N1127)</f>
    </oc>
    <nc r="N1122">
      <f>SUM(N1123:N1127)</f>
    </nc>
  </rcc>
  <rcc rId="22784" sId="1">
    <oc r="O1122">
      <f>SUM(O1123:O1127)</f>
    </oc>
    <nc r="O1122">
      <f>SUM(O1123:O1127)</f>
    </nc>
  </rcc>
  <rcc rId="22785" sId="1">
    <oc r="P1122">
      <f>SUM(P1123:P1127)</f>
    </oc>
    <nc r="P1122">
      <f>SUM(P1123:P1127)</f>
    </nc>
  </rcc>
  <rcc rId="22786" sId="1">
    <oc r="Q1122">
      <f>SUM(Q1123:Q1127)</f>
    </oc>
    <nc r="Q1122">
      <f>SUM(Q1123:Q1127)</f>
    </nc>
  </rcc>
  <rcc rId="22787" sId="1">
    <oc r="D1113">
      <f>D1114+D1118+D1122</f>
    </oc>
    <nc r="D1113">
      <f>D1114+D1118+D1122</f>
    </nc>
  </rcc>
  <rcc rId="22788" sId="1">
    <oc r="E1113">
      <f>E1114+E1118+E1122</f>
    </oc>
    <nc r="E1113">
      <f>E1114+E1118+E1122</f>
    </nc>
  </rcc>
  <rcc rId="22789" sId="1">
    <oc r="F1113">
      <f>F1114+F1118+F1122</f>
    </oc>
    <nc r="F1113">
      <f>F1114+F1118+F1122</f>
    </nc>
  </rcc>
  <rcc rId="22790" sId="1">
    <oc r="G1113">
      <f>G1114+G1118+G1122</f>
    </oc>
    <nc r="G1113">
      <f>G1114+G1118+G1122</f>
    </nc>
  </rcc>
  <rcc rId="22791" sId="1">
    <oc r="H1113">
      <f>H1114+H1118+H1122</f>
    </oc>
    <nc r="H1113">
      <f>H1114+H1118+H1122</f>
    </nc>
  </rcc>
  <rcc rId="22792" sId="1">
    <oc r="I1113">
      <f>I1114+I1118+I1122</f>
    </oc>
    <nc r="I1113">
      <f>I1114+I1118+I1122</f>
    </nc>
  </rcc>
  <rcc rId="22793" sId="1">
    <oc r="J1113">
      <f>J1114+J1118+J1122</f>
    </oc>
    <nc r="J1113">
      <f>J1114+J1118+J1122</f>
    </nc>
  </rcc>
  <rcc rId="22794" sId="1">
    <oc r="K1113">
      <f>K1114+K1118+K1122</f>
    </oc>
    <nc r="K1113">
      <f>K1114+K1118+K1122</f>
    </nc>
  </rcc>
  <rcc rId="22795" sId="1">
    <oc r="L1113">
      <f>L1114+L1118+L1122</f>
    </oc>
    <nc r="L1113">
      <f>L1114+L1118+L1122</f>
    </nc>
  </rcc>
  <rcc rId="22796" sId="1">
    <oc r="M1113">
      <f>M1114+M1118+M1122</f>
    </oc>
    <nc r="M1113">
      <f>M1114+M1118+M1122</f>
    </nc>
  </rcc>
  <rcc rId="22797" sId="1">
    <oc r="N1113">
      <f>N1114+N1118+N1122</f>
    </oc>
    <nc r="N1113">
      <f>N1114+N1118+N1122</f>
    </nc>
  </rcc>
  <rcc rId="22798" sId="1">
    <oc r="O1113">
      <f>O1114+O1118+O1122</f>
    </oc>
    <nc r="O1113">
      <f>O1114+O1118+O1122</f>
    </nc>
  </rcc>
  <rcc rId="22799" sId="1">
    <oc r="P1113">
      <f>P1114+P1118+P1122</f>
    </oc>
    <nc r="P1113">
      <f>P1114+P1118+P1122</f>
    </nc>
  </rcc>
  <rcc rId="22800" sId="1">
    <oc r="Q1113">
      <f>Q1114+Q1118+Q1122</f>
    </oc>
    <nc r="Q1113">
      <f>Q1114+Q1118+Q1122</f>
    </nc>
  </rcc>
  <rcc rId="22801" sId="1">
    <oc r="D1129">
      <f>D1130</f>
    </oc>
    <nc r="D1129">
      <f>D1130</f>
    </nc>
  </rcc>
  <rcc rId="22802" sId="1" odxf="1" dxf="1">
    <nc r="E1129">
      <f>E1130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3" sId="1" odxf="1" dxf="1">
    <nc r="F1129">
      <f>F1130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4" sId="1" odxf="1" dxf="1">
    <nc r="G1129">
      <f>G1130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5" sId="1" odxf="1" dxf="1">
    <nc r="H1129">
      <f>H1130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6" sId="1" odxf="1" dxf="1">
    <nc r="I1129">
      <f>I1130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7" sId="1" odxf="1" dxf="1">
    <nc r="J1129">
      <f>J1130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8" sId="1" odxf="1" dxf="1">
    <nc r="K1129">
      <f>K1130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09" sId="1" odxf="1" dxf="1">
    <nc r="L1129">
      <f>L1130</f>
    </nc>
    <odxf>
      <font>
        <b val="0"/>
        <sz val="14"/>
        <color rgb="FFFF0000"/>
        <name val="Times New Roman"/>
        <scheme val="none"/>
      </font>
      <border outline="0">
        <right/>
      </border>
    </odxf>
    <ndxf>
      <font>
        <b/>
        <sz val="14"/>
        <color theme="1"/>
        <name val="Times New Roman"/>
        <scheme val="none"/>
      </font>
      <border outline="0">
        <right style="thin">
          <color indexed="64"/>
        </right>
      </border>
    </ndxf>
  </rcc>
  <rcc rId="22810" sId="1" odxf="1" dxf="1">
    <nc r="M1129">
      <f>M1130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1" sId="1" odxf="1" dxf="1">
    <nc r="N1129">
      <f>N1130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2" sId="1" odxf="1" dxf="1">
    <nc r="O1129">
      <f>O1130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3" sId="1" odxf="1" dxf="1">
    <nc r="P1129">
      <f>P1130</f>
    </nc>
    <odxf>
      <font>
        <b val="0"/>
        <sz val="14"/>
        <color rgb="FFFF0000"/>
        <name val="Times New Roman"/>
        <scheme val="none"/>
      </font>
      <border outline="0">
        <right/>
      </border>
    </odxf>
    <ndxf>
      <font>
        <b/>
        <sz val="14"/>
        <color theme="1"/>
        <name val="Times New Roman"/>
        <scheme val="none"/>
      </font>
      <border outline="0">
        <right style="thin">
          <color indexed="64"/>
        </right>
      </border>
    </ndxf>
  </rcc>
  <rcc rId="22814" sId="1" odxf="1" dxf="1">
    <nc r="Q1129">
      <f>Q1130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5" sId="1">
    <oc r="D1131">
      <f>SUM(D1132:D1135)</f>
    </oc>
    <nc r="D1131">
      <f>SUM(D1132:D1135)</f>
    </nc>
  </rcc>
  <rcc rId="22816" sId="1" odxf="1" dxf="1">
    <nc r="E1131">
      <f>SUM(E1132:E1135)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7" sId="1" odxf="1" dxf="1">
    <nc r="F1131">
      <f>SUM(F1132:F1135)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8" sId="1" odxf="1" dxf="1">
    <nc r="G1131">
      <f>SUM(G1132:G1135)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19" sId="1" odxf="1" dxf="1">
    <nc r="H1131">
      <f>SUM(H1132:H1135)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0" sId="1" odxf="1" dxf="1">
    <nc r="I1131">
      <f>SUM(I1132:I1135)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1" sId="1" odxf="1" dxf="1">
    <nc r="J1131">
      <f>SUM(J1132:J1135)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2" sId="1" odxf="1" dxf="1">
    <nc r="K1131">
      <f>SUM(K1132:K1135)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3" sId="1" odxf="1" dxf="1">
    <nc r="L1131">
      <f>SUM(L1132:L1135)</f>
    </nc>
    <odxf>
      <font>
        <b val="0"/>
        <sz val="14"/>
        <color rgb="FFFF0000"/>
        <name val="Times New Roman"/>
        <scheme val="none"/>
      </font>
      <border outline="0">
        <right/>
      </border>
    </odxf>
    <ndxf>
      <font>
        <b/>
        <sz val="14"/>
        <color theme="1"/>
        <name val="Times New Roman"/>
        <scheme val="none"/>
      </font>
      <border outline="0">
        <right style="thin">
          <color indexed="64"/>
        </right>
      </border>
    </ndxf>
  </rcc>
  <rcc rId="22824" sId="1" odxf="1" dxf="1">
    <nc r="M1131">
      <f>SUM(M1132:M1135)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5" sId="1" odxf="1" dxf="1">
    <nc r="N1131">
      <f>SUM(N1132:N1135)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6" sId="1" odxf="1" dxf="1">
    <nc r="O1131">
      <f>SUM(O1132:O1135)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7" sId="1" odxf="1" dxf="1">
    <nc r="P1131">
      <f>SUM(P1132:P1135)</f>
    </nc>
    <odxf>
      <font>
        <b val="0"/>
        <sz val="14"/>
        <color rgb="FFFF0000"/>
        <name val="Times New Roman"/>
        <scheme val="none"/>
      </font>
      <border outline="0">
        <right/>
      </border>
    </odxf>
    <ndxf>
      <font>
        <b/>
        <sz val="14"/>
        <color theme="1"/>
        <name val="Times New Roman"/>
        <scheme val="none"/>
      </font>
      <border outline="0">
        <right style="thin">
          <color indexed="64"/>
        </right>
      </border>
    </ndxf>
  </rcc>
  <rcc rId="22828" sId="1" odxf="1" dxf="1">
    <nc r="Q1131">
      <f>SUM(Q1132:Q1135)</f>
    </nc>
    <odxf>
      <font>
        <b val="0"/>
        <sz val="14"/>
        <color rgb="FFFF0000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2829" sId="1">
    <oc r="D1136">
      <f>SUM(D1137:D1140)</f>
    </oc>
    <nc r="D1136">
      <f>SUM(D1137:D1140)</f>
    </nc>
  </rcc>
  <rcc rId="22830" sId="1" odxf="1" dxf="1">
    <nc r="E1136">
      <f>SUM(E1137:E1140)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1" sId="1" odxf="1" dxf="1">
    <nc r="F1136">
      <f>SUM(F1137:F1140)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2" sId="1" odxf="1" dxf="1">
    <nc r="G1136">
      <f>SUM(G1137:G1140)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3" sId="1" odxf="1" dxf="1">
    <nc r="H1136">
      <f>SUM(H1137:H1140)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4" sId="1" odxf="1" dxf="1">
    <nc r="I1136">
      <f>SUM(I1137:I1140)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5" sId="1" odxf="1" dxf="1">
    <nc r="J1136">
      <f>SUM(J1137:J1140)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6" sId="1" odxf="1" dxf="1">
    <nc r="K1136">
      <f>SUM(K1137:K1140)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7" sId="1" odxf="1" dxf="1">
    <nc r="L1136">
      <f>SUM(L1137:L1140)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8" sId="1" odxf="1" dxf="1">
    <nc r="M1136">
      <f>SUM(M1137:M1140)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39" sId="1" odxf="1" dxf="1">
    <nc r="N1136">
      <f>SUM(N1137:N1140)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40" sId="1" odxf="1" dxf="1">
    <nc r="O1136">
      <f>SUM(O1137:O1140)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41" sId="1" odxf="1" dxf="1">
    <nc r="P1136">
      <f>SUM(P1137:P1140)</f>
    </nc>
    <odxf>
      <font>
        <b val="0"/>
        <sz val="10"/>
        <color auto="1"/>
        <name val="Arial"/>
        <scheme val="none"/>
      </font>
      <border outline="0">
        <right/>
      </border>
    </odxf>
    <ndxf>
      <font>
        <b/>
        <sz val="14"/>
        <color theme="1"/>
        <name val="Times New Roman"/>
        <scheme val="none"/>
      </font>
      <border outline="0">
        <right style="thin">
          <color indexed="64"/>
        </right>
      </border>
    </ndxf>
  </rcc>
  <rcc rId="22842" sId="1" odxf="1" dxf="1">
    <nc r="Q1136">
      <f>SUM(Q1137:Q1140)</f>
    </nc>
    <odxf>
      <font>
        <b val="0"/>
        <sz val="10"/>
        <color auto="1"/>
        <name val="Arial"/>
        <scheme val="none"/>
      </font>
    </odxf>
    <ndxf>
      <font>
        <b/>
        <sz val="14"/>
        <color theme="1"/>
        <name val="Times New Roman"/>
        <scheme val="none"/>
      </font>
    </ndxf>
  </rcc>
  <rcc rId="22843" sId="1">
    <oc r="D1128">
      <f>D1129+D1131+D1136</f>
    </oc>
    <nc r="D1128">
      <f>D1129+D1131+D1136</f>
    </nc>
  </rcc>
  <rcc rId="22844" sId="1" odxf="1" dxf="1">
    <nc r="E1128">
      <f>E1129+E1131+E1136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45" sId="1" odxf="1" dxf="1">
    <nc r="F1128">
      <f>F1129+F1131+F1136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46" sId="1" odxf="1" dxf="1">
    <nc r="G1128">
      <f>G1129+G1131+G1136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47" sId="1" odxf="1" dxf="1">
    <nc r="H1128">
      <f>H1129+H1131+H1136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48" sId="1" odxf="1" dxf="1">
    <nc r="I1128">
      <f>I1129+I1131+I1136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49" sId="1" odxf="1" dxf="1">
    <nc r="J1128">
      <f>J1129+J1131+J1136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0" sId="1" odxf="1" dxf="1">
    <nc r="K1128">
      <f>K1129+K1131+K1136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1" sId="1" odxf="1" dxf="1">
    <nc r="L1128">
      <f>L1129+L1131+L1136</f>
    </nc>
    <odxf>
      <font>
        <b val="0"/>
        <sz val="14"/>
        <name val="Times New Roman"/>
        <scheme val="none"/>
      </font>
      <border outline="0">
        <right/>
      </border>
    </odxf>
    <ndxf>
      <font>
        <b/>
        <sz val="14"/>
        <name val="Times New Roman"/>
        <scheme val="none"/>
      </font>
      <border outline="0">
        <right style="thin">
          <color indexed="64"/>
        </right>
      </border>
    </ndxf>
  </rcc>
  <rcc rId="22852" sId="1" odxf="1" dxf="1">
    <nc r="M1128">
      <f>M1129+M1131+M1136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3" sId="1" odxf="1" dxf="1">
    <nc r="N1128">
      <f>N1129+N1131+N1136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4" sId="1" odxf="1" dxf="1">
    <nc r="O1128">
      <f>O1129+O1131+O1136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5" sId="1" odxf="1" dxf="1">
    <nc r="P1128">
      <f>P1129+P1131+P1136</f>
    </nc>
    <odxf>
      <font>
        <b val="0"/>
        <sz val="14"/>
        <name val="Times New Roman"/>
        <scheme val="none"/>
      </font>
      <border outline="0">
        <right/>
      </border>
    </odxf>
    <ndxf>
      <font>
        <b/>
        <sz val="14"/>
        <name val="Times New Roman"/>
        <scheme val="none"/>
      </font>
      <border outline="0">
        <right style="thin">
          <color indexed="64"/>
        </right>
      </border>
    </ndxf>
  </rcc>
  <rcc rId="22856" sId="1" odxf="1" dxf="1">
    <nc r="Q1128">
      <f>Q1129+Q1131+Q1136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2857" sId="1">
    <oc r="D1147">
      <f>SUM(D1148:D1175)</f>
    </oc>
    <nc r="D1147">
      <f>SUM(D1148:D1175)</f>
    </nc>
  </rcc>
  <rcc rId="22858" sId="1">
    <oc r="E1147">
      <f>SUM(E1148:E1175)</f>
    </oc>
    <nc r="E1147">
      <f>SUM(E1148:E1175)</f>
    </nc>
  </rcc>
  <rcc rId="22859" sId="1">
    <oc r="F1147">
      <f>SUM(F1148:F1175)</f>
    </oc>
    <nc r="F1147">
      <f>SUM(F1148:F1175)</f>
    </nc>
  </rcc>
  <rcc rId="22860" sId="1">
    <oc r="G1147">
      <f>SUM(G1148:G1175)</f>
    </oc>
    <nc r="G1147">
      <f>SUM(G1148:G1175)</f>
    </nc>
  </rcc>
  <rcc rId="22861" sId="1">
    <oc r="H1147">
      <f>SUM(H1148:H1175)</f>
    </oc>
    <nc r="H1147">
      <f>SUM(H1148:H1175)</f>
    </nc>
  </rcc>
  <rcc rId="22862" sId="1">
    <oc r="I1147">
      <f>SUM(I1148:I1175)</f>
    </oc>
    <nc r="I1147">
      <f>SUM(I1148:I1175)</f>
    </nc>
  </rcc>
  <rcc rId="22863" sId="1">
    <oc r="J1147">
      <f>SUM(J1148:J1175)</f>
    </oc>
    <nc r="J1147">
      <f>SUM(J1148:J1175)</f>
    </nc>
  </rcc>
  <rcc rId="22864" sId="1" odxf="1" dxf="1">
    <nc r="K1147">
      <f>SUM(K1148:K1175)</f>
    </nc>
    <odxf>
      <alignment vertical="center" readingOrder="0"/>
    </odxf>
    <ndxf>
      <alignment vertical="top" readingOrder="0"/>
    </ndxf>
  </rcc>
  <rcc rId="22865" sId="1" odxf="1" dxf="1">
    <nc r="L1147">
      <f>SUM(L1148:L1175)</f>
    </nc>
    <odxf>
      <alignment vertical="center" readingOrder="0"/>
    </odxf>
    <ndxf>
      <alignment vertical="top" readingOrder="0"/>
    </ndxf>
  </rcc>
  <rcc rId="22866" sId="1" odxf="1" dxf="1">
    <nc r="M1147">
      <f>SUM(M1148:M1175)</f>
    </nc>
    <odxf>
      <alignment vertical="center" readingOrder="0"/>
    </odxf>
    <ndxf>
      <alignment vertical="top" readingOrder="0"/>
    </ndxf>
  </rcc>
  <rcc rId="22867" sId="1" odxf="1" dxf="1">
    <nc r="N1147">
      <f>SUM(N1148:N1175)</f>
    </nc>
    <odxf>
      <alignment vertical="center" readingOrder="0"/>
    </odxf>
    <ndxf>
      <alignment vertical="top" readingOrder="0"/>
    </ndxf>
  </rcc>
  <rcc rId="22868" sId="1" odxf="1" dxf="1">
    <nc r="O1147">
      <f>SUM(O1148:O1175)</f>
    </nc>
    <odxf>
      <alignment vertical="center" readingOrder="0"/>
    </odxf>
    <ndxf>
      <alignment vertical="top" readingOrder="0"/>
    </ndxf>
  </rcc>
  <rcc rId="22869" sId="1" odxf="1" dxf="1">
    <nc r="P1147">
      <f>SUM(P1148:P1175)</f>
    </nc>
    <odxf>
      <alignment vertical="center" readingOrder="0"/>
      <border outline="0">
        <right/>
      </border>
    </odxf>
    <ndxf>
      <alignment vertical="top" readingOrder="0"/>
      <border outline="0">
        <right style="thin">
          <color indexed="8"/>
        </right>
      </border>
    </ndxf>
  </rcc>
  <rcc rId="22870" sId="1" odxf="1" dxf="1">
    <nc r="Q1147">
      <f>SUM(Q1148:Q1175)</f>
    </nc>
    <o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2871" sId="1" numFmtId="4">
    <oc r="C1145">
      <v>881452</v>
    </oc>
    <nc r="C1145">
      <f>C1146</f>
    </nc>
  </rcc>
  <rcc rId="22872" sId="1" numFmtId="4">
    <oc r="D1145">
      <v>881452</v>
    </oc>
    <nc r="D1145">
      <f>D1146</f>
    </nc>
  </rcc>
  <rcc rId="22873" sId="1">
    <nc r="E1145">
      <f>E1146</f>
    </nc>
  </rcc>
  <rcc rId="22874" sId="1">
    <nc r="F1145">
      <f>F1146</f>
    </nc>
  </rcc>
  <rcc rId="22875" sId="1">
    <nc r="G1145">
      <f>G1146</f>
    </nc>
  </rcc>
  <rcc rId="22876" sId="1">
    <nc r="H1145">
      <f>H1146</f>
    </nc>
  </rcc>
  <rcc rId="22877" sId="1">
    <nc r="I1145">
      <f>I1146</f>
    </nc>
  </rcc>
  <rcc rId="22878" sId="1">
    <nc r="J1145">
      <f>J1146</f>
    </nc>
  </rcc>
  <rcc rId="22879" sId="1" odxf="1" dxf="1">
    <nc r="K1145">
      <f>K1146</f>
    </nc>
    <odxf>
      <alignment vertical="center" readingOrder="0"/>
    </odxf>
    <ndxf>
      <alignment vertical="top" readingOrder="0"/>
    </ndxf>
  </rcc>
  <rcc rId="22880" sId="1" odxf="1" dxf="1">
    <nc r="L1145">
      <f>L1146</f>
    </nc>
    <odxf>
      <alignment vertical="center" readingOrder="0"/>
    </odxf>
    <ndxf>
      <alignment vertical="top" readingOrder="0"/>
    </ndxf>
  </rcc>
  <rcc rId="22881" sId="1" odxf="1" dxf="1">
    <nc r="M1145">
      <f>M1146</f>
    </nc>
    <odxf>
      <alignment vertical="center" readingOrder="0"/>
    </odxf>
    <ndxf>
      <alignment vertical="top" readingOrder="0"/>
    </ndxf>
  </rcc>
  <rcc rId="22882" sId="1" odxf="1" dxf="1">
    <nc r="N1145">
      <f>N1146</f>
    </nc>
    <odxf>
      <alignment vertical="center" readingOrder="0"/>
    </odxf>
    <ndxf>
      <alignment vertical="top" readingOrder="0"/>
    </ndxf>
  </rcc>
  <rcc rId="22883" sId="1" odxf="1" dxf="1">
    <nc r="O1145">
      <f>O1146</f>
    </nc>
    <odxf>
      <alignment vertical="center" readingOrder="0"/>
    </odxf>
    <ndxf>
      <alignment vertical="top" readingOrder="0"/>
    </ndxf>
  </rcc>
  <rcc rId="22884" sId="1" odxf="1" dxf="1">
    <nc r="P1145">
      <f>P1146</f>
    </nc>
    <odxf>
      <alignment vertical="center" readingOrder="0"/>
      <border outline="0">
        <right/>
      </border>
    </odxf>
    <ndxf>
      <alignment vertical="top" readingOrder="0"/>
      <border outline="0">
        <right style="thin">
          <color indexed="8"/>
        </right>
      </border>
    </ndxf>
  </rcc>
  <rcc rId="22885" sId="1" odxf="1" dxf="1">
    <nc r="Q1145">
      <f>Q1146</f>
    </nc>
    <o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2886" sId="1">
    <oc r="D1144">
      <f>D1145+D1147</f>
    </oc>
    <nc r="D1144">
      <f>D1145+D1147</f>
    </nc>
  </rcc>
  <rcc rId="22887" sId="1">
    <oc r="E1144">
      <f>E1145+E1147</f>
    </oc>
    <nc r="E1144">
      <f>E1145+E1147</f>
    </nc>
  </rcc>
  <rcc rId="22888" sId="1">
    <oc r="F1144">
      <f>F1145+F1147</f>
    </oc>
    <nc r="F1144">
      <f>F1145+F1147</f>
    </nc>
  </rcc>
  <rcc rId="22889" sId="1">
    <oc r="G1144">
      <f>G1145+G1147</f>
    </oc>
    <nc r="G1144">
      <f>G1145+G1147</f>
    </nc>
  </rcc>
  <rcc rId="22890" sId="1">
    <oc r="H1144">
      <f>H1145+H1147</f>
    </oc>
    <nc r="H1144">
      <f>H1145+H1147</f>
    </nc>
  </rcc>
  <rcc rId="22891" sId="1">
    <oc r="I1144">
      <f>I1145+I1147</f>
    </oc>
    <nc r="I1144">
      <f>I1145+I1147</f>
    </nc>
  </rcc>
  <rcc rId="22892" sId="1">
    <oc r="J1144">
      <f>J1145+J1147</f>
    </oc>
    <nc r="J1144">
      <f>J1145+J1147</f>
    </nc>
  </rcc>
  <rcc rId="22893" sId="1" odxf="1" dxf="1">
    <nc r="K1144">
      <f>K1145+K1147</f>
    </nc>
    <odxf>
      <alignment vertical="center" readingOrder="0"/>
    </odxf>
    <ndxf>
      <alignment vertical="top" readingOrder="0"/>
    </ndxf>
  </rcc>
  <rcc rId="22894" sId="1" odxf="1" dxf="1">
    <nc r="L1144">
      <f>L1145+L1147</f>
    </nc>
    <odxf>
      <alignment vertical="center" readingOrder="0"/>
      <border outline="0">
        <right/>
      </border>
    </odxf>
    <ndxf>
      <alignment vertical="top" readingOrder="0"/>
      <border outline="0">
        <right style="thin">
          <color indexed="64"/>
        </right>
      </border>
    </ndxf>
  </rcc>
  <rcc rId="22895" sId="1">
    <nc r="M1144">
      <f>M1145+M1147</f>
    </nc>
  </rcc>
  <rcc rId="22896" sId="1">
    <nc r="N1144">
      <f>N1145+N1147</f>
    </nc>
  </rcc>
  <rcc rId="22897" sId="1">
    <nc r="O1144">
      <f>O1145+O1147</f>
    </nc>
  </rcc>
  <rcc rId="22898" sId="1" odxf="1" dxf="1">
    <nc r="P1144">
      <f>P1145+P1147</f>
    </nc>
    <odxf>
      <border outline="0">
        <right/>
      </border>
    </odxf>
    <ndxf>
      <border outline="0">
        <right style="thin">
          <color indexed="64"/>
        </right>
      </border>
    </ndxf>
  </rcc>
  <rcc rId="22899" sId="1">
    <nc r="Q1144">
      <f>Q1145+Q1147</f>
    </nc>
  </rcc>
  <rcc rId="22900" sId="1" numFmtId="4">
    <oc r="C1177">
      <v>506317.43</v>
    </oc>
    <nc r="C1177">
      <f>C1178</f>
    </nc>
  </rcc>
  <rcc rId="22901" sId="1" numFmtId="4">
    <oc r="D1177">
      <v>506317.43</v>
    </oc>
    <nc r="D1177">
      <f>D1178</f>
    </nc>
  </rcc>
  <rcc rId="22902" sId="1" odxf="1" dxf="1" numFmtId="4">
    <oc r="E1177">
      <v>0</v>
    </oc>
    <nc r="E1177">
      <f>E1178</f>
    </nc>
    <odxf>
      <alignment wrapText="0" readingOrder="0"/>
    </odxf>
    <ndxf>
      <alignment wrapText="1" readingOrder="0"/>
    </ndxf>
  </rcc>
  <rcc rId="22903" sId="1" odxf="1" dxf="1" numFmtId="4">
    <oc r="F1177">
      <v>0</v>
    </oc>
    <nc r="F1177">
      <f>F1178</f>
    </nc>
    <odxf>
      <alignment wrapText="0" readingOrder="0"/>
    </odxf>
    <ndxf>
      <alignment wrapText="1" readingOrder="0"/>
    </ndxf>
  </rcc>
  <rcc rId="22904" sId="1" odxf="1" dxf="1" numFmtId="4">
    <oc r="G1177">
      <v>0</v>
    </oc>
    <nc r="G1177">
      <f>G1178</f>
    </nc>
    <odxf>
      <alignment wrapText="0" readingOrder="0"/>
    </odxf>
    <ndxf>
      <alignment wrapText="1" readingOrder="0"/>
    </ndxf>
  </rcc>
  <rcc rId="22905" sId="1" odxf="1" dxf="1" numFmtId="4">
    <oc r="H1177">
      <v>0</v>
    </oc>
    <nc r="H1177">
      <f>H1178</f>
    </nc>
    <odxf>
      <alignment wrapText="0" readingOrder="0"/>
    </odxf>
    <ndxf>
      <alignment wrapText="1" readingOrder="0"/>
    </ndxf>
  </rcc>
  <rcc rId="22906" sId="1" odxf="1" dxf="1" numFmtId="4">
    <oc r="I1177">
      <v>0</v>
    </oc>
    <nc r="I1177">
      <f>I1178</f>
    </nc>
    <odxf>
      <alignment wrapText="0" readingOrder="0"/>
    </odxf>
    <ndxf>
      <alignment wrapText="1" readingOrder="0"/>
    </ndxf>
  </rcc>
  <rcc rId="22907" sId="1" odxf="1" dxf="1" numFmtId="4">
    <oc r="J1177">
      <v>0</v>
    </oc>
    <nc r="J1177">
      <f>J1178</f>
    </nc>
    <odxf>
      <alignment wrapText="0" readingOrder="0"/>
    </odxf>
    <ndxf>
      <alignment wrapText="1" readingOrder="0"/>
    </ndxf>
  </rcc>
  <rcc rId="22908" sId="1" odxf="1" dxf="1" numFmtId="4">
    <oc r="K1177">
      <v>0</v>
    </oc>
    <nc r="K1177">
      <f>K1178</f>
    </nc>
    <odxf>
      <alignment wrapText="0" readingOrder="0"/>
    </odxf>
    <ndxf>
      <alignment wrapText="1" readingOrder="0"/>
    </ndxf>
  </rcc>
  <rcc rId="22909" sId="1" odxf="1" dxf="1" numFmtId="4">
    <oc r="L1177">
      <v>0</v>
    </oc>
    <nc r="L1177">
      <f>L1178</f>
    </nc>
    <odxf>
      <alignment wrapText="0" readingOrder="0"/>
    </odxf>
    <ndxf>
      <alignment wrapText="1" readingOrder="0"/>
    </ndxf>
  </rcc>
  <rcc rId="22910" sId="1" odxf="1" dxf="1" numFmtId="4">
    <oc r="M1177">
      <v>0</v>
    </oc>
    <nc r="M1177">
      <f>M1178</f>
    </nc>
    <odxf>
      <alignment wrapText="0" readingOrder="0"/>
    </odxf>
    <ndxf>
      <alignment wrapText="1" readingOrder="0"/>
    </ndxf>
  </rcc>
  <rcc rId="22911" sId="1" odxf="1" dxf="1" numFmtId="4">
    <oc r="N1177">
      <v>0</v>
    </oc>
    <nc r="N1177">
      <f>N1178</f>
    </nc>
    <odxf>
      <alignment wrapText="0" readingOrder="0"/>
    </odxf>
    <ndxf>
      <alignment wrapText="1" readingOrder="0"/>
    </ndxf>
  </rcc>
  <rcc rId="22912" sId="1" odxf="1" dxf="1" numFmtId="4">
    <oc r="O1177">
      <v>0</v>
    </oc>
    <nc r="O1177">
      <f>O1178</f>
    </nc>
    <odxf>
      <alignment wrapText="0" readingOrder="0"/>
    </odxf>
    <ndxf>
      <alignment wrapText="1" readingOrder="0"/>
    </ndxf>
  </rcc>
  <rcc rId="22913" sId="1" odxf="1" dxf="1" numFmtId="4">
    <oc r="P1177">
      <v>0</v>
    </oc>
    <nc r="P1177">
      <f>P1178</f>
    </nc>
    <odxf>
      <alignment wrapText="0" readingOrder="0"/>
    </odxf>
    <ndxf>
      <alignment wrapText="1" readingOrder="0"/>
    </ndxf>
  </rcc>
  <rcc rId="22914" sId="1" odxf="1" dxf="1" numFmtId="4">
    <oc r="Q1177">
      <v>0</v>
    </oc>
    <nc r="Q1177">
      <f>Q1178</f>
    </nc>
    <odxf>
      <alignment wrapText="0" readingOrder="0"/>
    </odxf>
    <ndxf>
      <alignment wrapText="1" readingOrder="0"/>
    </ndxf>
  </rcc>
  <rcc rId="22915" sId="1" numFmtId="4">
    <oc r="C1179">
      <v>255438.98</v>
    </oc>
    <nc r="C1179">
      <f>C1180</f>
    </nc>
  </rcc>
  <rcc rId="22916" sId="1" numFmtId="4">
    <oc r="D1179">
      <v>255438.98</v>
    </oc>
    <nc r="D1179">
      <f>D1180</f>
    </nc>
  </rcc>
  <rcc rId="22917" sId="1" odxf="1" dxf="1" numFmtId="4">
    <oc r="E1179">
      <v>0</v>
    </oc>
    <nc r="E1179">
      <f>E1180</f>
    </nc>
    <odxf>
      <alignment wrapText="0" readingOrder="0"/>
    </odxf>
    <ndxf>
      <alignment wrapText="1" readingOrder="0"/>
    </ndxf>
  </rcc>
  <rcc rId="22918" sId="1" odxf="1" dxf="1" numFmtId="4">
    <oc r="F1179">
      <v>0</v>
    </oc>
    <nc r="F1179">
      <f>F1180</f>
    </nc>
    <odxf>
      <alignment wrapText="0" readingOrder="0"/>
    </odxf>
    <ndxf>
      <alignment wrapText="1" readingOrder="0"/>
    </ndxf>
  </rcc>
  <rcc rId="22919" sId="1" odxf="1" dxf="1" numFmtId="4">
    <oc r="G1179">
      <v>0</v>
    </oc>
    <nc r="G1179">
      <f>G1180</f>
    </nc>
    <odxf>
      <alignment wrapText="0" readingOrder="0"/>
    </odxf>
    <ndxf>
      <alignment wrapText="1" readingOrder="0"/>
    </ndxf>
  </rcc>
  <rcc rId="22920" sId="1" odxf="1" dxf="1" numFmtId="4">
    <oc r="H1179">
      <v>0</v>
    </oc>
    <nc r="H1179">
      <f>H1180</f>
    </nc>
    <odxf>
      <alignment wrapText="0" readingOrder="0"/>
    </odxf>
    <ndxf>
      <alignment wrapText="1" readingOrder="0"/>
    </ndxf>
  </rcc>
  <rcc rId="22921" sId="1" odxf="1" dxf="1" numFmtId="4">
    <oc r="I1179">
      <v>0</v>
    </oc>
    <nc r="I1179">
      <f>I1180</f>
    </nc>
    <odxf>
      <alignment wrapText="0" readingOrder="0"/>
    </odxf>
    <ndxf>
      <alignment wrapText="1" readingOrder="0"/>
    </ndxf>
  </rcc>
  <rcc rId="22922" sId="1" odxf="1" dxf="1" numFmtId="4">
    <oc r="J1179">
      <v>0</v>
    </oc>
    <nc r="J1179">
      <f>J1180</f>
    </nc>
    <odxf>
      <alignment wrapText="0" readingOrder="0"/>
    </odxf>
    <ndxf>
      <alignment wrapText="1" readingOrder="0"/>
    </ndxf>
  </rcc>
  <rcc rId="22923" sId="1" odxf="1" dxf="1" numFmtId="4">
    <oc r="K1179">
      <v>0</v>
    </oc>
    <nc r="K1179">
      <f>K1180</f>
    </nc>
    <odxf>
      <alignment wrapText="0" readingOrder="0"/>
    </odxf>
    <ndxf>
      <alignment wrapText="1" readingOrder="0"/>
    </ndxf>
  </rcc>
  <rcc rId="22924" sId="1" odxf="1" dxf="1" numFmtId="4">
    <oc r="L1179">
      <v>0</v>
    </oc>
    <nc r="L1179">
      <f>L1180</f>
    </nc>
    <odxf>
      <alignment wrapText="0" readingOrder="0"/>
    </odxf>
    <ndxf>
      <alignment wrapText="1" readingOrder="0"/>
    </ndxf>
  </rcc>
  <rcc rId="22925" sId="1" odxf="1" dxf="1" numFmtId="4">
    <oc r="M1179">
      <v>0</v>
    </oc>
    <nc r="M1179">
      <f>M1180</f>
    </nc>
    <odxf>
      <alignment wrapText="0" readingOrder="0"/>
    </odxf>
    <ndxf>
      <alignment wrapText="1" readingOrder="0"/>
    </ndxf>
  </rcc>
  <rcc rId="22926" sId="1" odxf="1" dxf="1" numFmtId="4">
    <oc r="N1179">
      <v>0</v>
    </oc>
    <nc r="N1179">
      <f>N1180</f>
    </nc>
    <odxf>
      <alignment wrapText="0" readingOrder="0"/>
    </odxf>
    <ndxf>
      <alignment wrapText="1" readingOrder="0"/>
    </ndxf>
  </rcc>
  <rcc rId="22927" sId="1" odxf="1" dxf="1" numFmtId="4">
    <oc r="O1179">
      <v>0</v>
    </oc>
    <nc r="O1179">
      <f>O1180</f>
    </nc>
    <odxf>
      <alignment wrapText="0" readingOrder="0"/>
    </odxf>
    <ndxf>
      <alignment wrapText="1" readingOrder="0"/>
    </ndxf>
  </rcc>
  <rcc rId="22928" sId="1" odxf="1" dxf="1" numFmtId="4">
    <oc r="P1179">
      <v>0</v>
    </oc>
    <nc r="P1179">
      <f>P1180</f>
    </nc>
    <odxf>
      <alignment wrapText="0" readingOrder="0"/>
    </odxf>
    <ndxf>
      <alignment wrapText="1" readingOrder="0"/>
    </ndxf>
  </rcc>
  <rcc rId="22929" sId="1" odxf="1" dxf="1" numFmtId="4">
    <oc r="Q1179">
      <v>0</v>
    </oc>
    <nc r="Q1179">
      <f>Q1180</f>
    </nc>
    <odxf>
      <alignment wrapText="0" readingOrder="0"/>
    </odxf>
    <ndxf>
      <alignment wrapText="1" readingOrder="0"/>
    </ndxf>
  </rcc>
  <rcc rId="22930" sId="1">
    <oc r="D1181">
      <f>SUM(D1182:D1184)</f>
    </oc>
    <nc r="D1181">
      <f>SUM(D1182:D1184)</f>
    </nc>
  </rcc>
  <rcc rId="22931" sId="1">
    <oc r="E1181">
      <f>SUM(E1182:E1184)</f>
    </oc>
    <nc r="E1181">
      <f>SUM(E1182:E1184)</f>
    </nc>
  </rcc>
  <rcc rId="22932" sId="1">
    <oc r="F1181">
      <f>SUM(F1182:F1184)</f>
    </oc>
    <nc r="F1181">
      <f>SUM(F1182:F1184)</f>
    </nc>
  </rcc>
  <rcc rId="22933" sId="1">
    <oc r="G1181">
      <f>SUM(G1182:G1184)</f>
    </oc>
    <nc r="G1181">
      <f>SUM(G1182:G1184)</f>
    </nc>
  </rcc>
  <rcc rId="22934" sId="1">
    <oc r="H1181">
      <f>SUM(H1182:H1184)</f>
    </oc>
    <nc r="H1181">
      <f>SUM(H1182:H1184)</f>
    </nc>
  </rcc>
  <rcc rId="22935" sId="1">
    <oc r="I1181">
      <f>SUM(I1182:I1184)</f>
    </oc>
    <nc r="I1181">
      <f>SUM(I1182:I1184)</f>
    </nc>
  </rcc>
  <rcc rId="22936" sId="1">
    <oc r="J1181">
      <f>SUM(J1182:J1184)</f>
    </oc>
    <nc r="J1181">
      <f>SUM(J1182:J1184)</f>
    </nc>
  </rcc>
  <rcc rId="22937" sId="1">
    <oc r="K1181">
      <f>SUM(K1182:K1184)</f>
    </oc>
    <nc r="K1181">
      <f>SUM(K1182:K1184)</f>
    </nc>
  </rcc>
  <rcc rId="22938" sId="1">
    <oc r="L1181">
      <f>SUM(L1182:L1184)</f>
    </oc>
    <nc r="L1181">
      <f>SUM(L1182:L1184)</f>
    </nc>
  </rcc>
  <rcc rId="22939" sId="1">
    <oc r="M1181">
      <f>SUM(M1182:M1184)</f>
    </oc>
    <nc r="M1181">
      <f>SUM(M1182:M1184)</f>
    </nc>
  </rcc>
  <rcc rId="22940" sId="1">
    <oc r="N1181">
      <f>SUM(N1182:N1184)</f>
    </oc>
    <nc r="N1181">
      <f>SUM(N1182:N1184)</f>
    </nc>
  </rcc>
  <rcc rId="22941" sId="1">
    <oc r="O1181">
      <f>SUM(O1182:O1184)</f>
    </oc>
    <nc r="O1181">
      <f>SUM(O1182:O1184)</f>
    </nc>
  </rcc>
  <rcc rId="22942" sId="1">
    <oc r="P1181">
      <f>SUM(P1182:P1184)</f>
    </oc>
    <nc r="P1181">
      <f>SUM(P1182:P1184)</f>
    </nc>
  </rcc>
  <rcc rId="22943" sId="1">
    <oc r="Q1181">
      <f>SUM(Q1182:Q1184)</f>
    </oc>
    <nc r="Q1181">
      <f>SUM(Q1182:Q1184)</f>
    </nc>
  </rcc>
  <rcc rId="22944" sId="1">
    <oc r="D1176">
      <f>D1177+D1179+D1181</f>
    </oc>
    <nc r="D1176">
      <f>D1177+D1179+D1181</f>
    </nc>
  </rcc>
  <rcc rId="22945" sId="1">
    <oc r="E1176">
      <f>E1177+E1179+E1181</f>
    </oc>
    <nc r="E1176">
      <f>E1177+E1179+E1181</f>
    </nc>
  </rcc>
  <rcc rId="22946" sId="1">
    <oc r="F1176">
      <f>F1177+F1179+F1181</f>
    </oc>
    <nc r="F1176">
      <f>F1177+F1179+F1181</f>
    </nc>
  </rcc>
  <rcc rId="22947" sId="1">
    <oc r="G1176">
      <f>G1177+G1179+G1181</f>
    </oc>
    <nc r="G1176">
      <f>G1177+G1179+G1181</f>
    </nc>
  </rcc>
  <rcc rId="22948" sId="1">
    <oc r="H1176">
      <f>H1177+H1179+H1181</f>
    </oc>
    <nc r="H1176">
      <f>H1177+H1179+H1181</f>
    </nc>
  </rcc>
  <rcc rId="22949" sId="1">
    <oc r="I1176">
      <f>I1177+I1179+I1181</f>
    </oc>
    <nc r="I1176">
      <f>I1177+I1179+I1181</f>
    </nc>
  </rcc>
  <rcc rId="22950" sId="1">
    <oc r="J1176">
      <f>J1177+J1179+J1181</f>
    </oc>
    <nc r="J1176">
      <f>J1177+J1179+J1181</f>
    </nc>
  </rcc>
  <rcc rId="22951" sId="1">
    <oc r="K1176">
      <f>K1177+K1179+K1181</f>
    </oc>
    <nc r="K1176">
      <f>K1177+K1179+K1181</f>
    </nc>
  </rcc>
  <rcc rId="22952" sId="1">
    <oc r="L1176">
      <f>L1177+L1179+L1181</f>
    </oc>
    <nc r="L1176">
      <f>L1177+L1179+L1181</f>
    </nc>
  </rcc>
  <rcc rId="22953" sId="1">
    <oc r="M1176">
      <f>M1177+M1179+M1181</f>
    </oc>
    <nc r="M1176">
      <f>M1177+M1179+M1181</f>
    </nc>
  </rcc>
  <rcc rId="22954" sId="1">
    <oc r="N1176">
      <f>N1177+N1179+N1181</f>
    </oc>
    <nc r="N1176">
      <f>N1177+N1179+N1181</f>
    </nc>
  </rcc>
  <rcc rId="22955" sId="1">
    <oc r="O1176">
      <f>O1177+O1179+O1181</f>
    </oc>
    <nc r="O1176">
      <f>O1177+O1179+O1181</f>
    </nc>
  </rcc>
  <rcc rId="22956" sId="1">
    <oc r="P1176">
      <f>P1177+P1179+P1181</f>
    </oc>
    <nc r="P1176">
      <f>P1177+P1179+P1181</f>
    </nc>
  </rcc>
  <rcc rId="22957" sId="1">
    <oc r="Q1176">
      <f>Q1177+Q1179+Q1181</f>
    </oc>
    <nc r="Q1176">
      <f>Q1177+Q1179+Q1181</f>
    </nc>
  </rcc>
  <rfmt sheetId="1" sqref="D1194" start="0" length="0">
    <dxf>
      <font>
        <sz val="14"/>
        <color indexed="55"/>
        <name val="Times New Roman"/>
        <scheme val="none"/>
      </font>
      <alignment wrapText="1" readingOrder="0"/>
    </dxf>
  </rfmt>
  <rfmt sheetId="1" sqref="E1194" start="0" length="0">
    <dxf>
      <alignment wrapText="1" readingOrder="0"/>
    </dxf>
  </rfmt>
  <rfmt sheetId="1" sqref="F1194" start="0" length="0">
    <dxf>
      <alignment wrapText="1" readingOrder="0"/>
    </dxf>
  </rfmt>
  <rfmt sheetId="1" sqref="G1194" start="0" length="0">
    <dxf>
      <alignment wrapText="1" readingOrder="0"/>
    </dxf>
  </rfmt>
  <rfmt sheetId="1" sqref="H1194" start="0" length="0">
    <dxf>
      <alignment wrapText="1" readingOrder="0"/>
    </dxf>
  </rfmt>
  <rfmt sheetId="1" sqref="I1194" start="0" length="0">
    <dxf>
      <alignment wrapText="1" readingOrder="0"/>
    </dxf>
  </rfmt>
  <rfmt sheetId="1" sqref="J1194" start="0" length="0">
    <dxf>
      <alignment wrapText="1" readingOrder="0"/>
    </dxf>
  </rfmt>
  <rfmt sheetId="1" sqref="K1194" start="0" length="0">
    <dxf>
      <alignment wrapText="1" readingOrder="0"/>
    </dxf>
  </rfmt>
  <rfmt sheetId="1" sqref="L1194" start="0" length="0">
    <dxf>
      <alignment wrapText="1" readingOrder="0"/>
    </dxf>
  </rfmt>
  <rfmt sheetId="1" sqref="M1194" start="0" length="0">
    <dxf>
      <alignment wrapText="1" readingOrder="0"/>
    </dxf>
  </rfmt>
  <rfmt sheetId="1" sqref="N1194" start="0" length="0">
    <dxf>
      <alignment wrapText="1" readingOrder="0"/>
    </dxf>
  </rfmt>
  <rfmt sheetId="1" sqref="O1194" start="0" length="0">
    <dxf>
      <alignment wrapText="1" readingOrder="0"/>
    </dxf>
  </rfmt>
  <rfmt sheetId="1" sqref="P1194" start="0" length="0">
    <dxf>
      <alignment wrapText="1" readingOrder="0"/>
    </dxf>
  </rfmt>
  <rfmt sheetId="1" sqref="Q1194" start="0" length="0">
    <dxf>
      <alignment wrapText="1" readingOrder="0"/>
    </dxf>
  </rfmt>
  <rcc rId="22958" sId="1" numFmtId="4">
    <oc r="C1186">
      <v>1356080</v>
    </oc>
    <nc r="C1186">
      <f>C1187</f>
    </nc>
  </rcc>
  <rcc rId="22959" sId="1">
    <nc r="D1186">
      <f>D1187</f>
    </nc>
  </rcc>
  <rcc rId="22960" sId="1">
    <nc r="E1186">
      <f>E1187</f>
    </nc>
  </rcc>
  <rcc rId="22961" sId="1">
    <nc r="F1186">
      <f>F1187</f>
    </nc>
  </rcc>
  <rcc rId="22962" sId="1" numFmtId="4">
    <oc r="G1186">
      <v>536</v>
    </oc>
    <nc r="G1186">
      <f>G1187</f>
    </nc>
  </rcc>
  <rcc rId="22963" sId="1" numFmtId="4">
    <oc r="H1186">
      <v>1356080</v>
    </oc>
    <nc r="H1186">
      <f>H1187</f>
    </nc>
  </rcc>
  <rcc rId="22964" sId="1">
    <nc r="I1186">
      <f>I1187</f>
    </nc>
  </rcc>
  <rcc rId="22965" sId="1" odxf="1" dxf="1">
    <nc r="J1186">
      <f>J1187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66" sId="1" odxf="1" dxf="1">
    <nc r="K1186">
      <f>K1187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67" sId="1" odxf="1" dxf="1">
    <nc r="L1186">
      <f>L1187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68" sId="1" odxf="1" dxf="1">
    <nc r="M1186">
      <f>M1187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69" sId="1" odxf="1" dxf="1">
    <nc r="N1186">
      <f>N1187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70" sId="1" odxf="1" dxf="1">
    <nc r="O1186">
      <f>O1187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71" sId="1" odxf="1" dxf="1">
    <nc r="P1186">
      <f>P1187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72" sId="1" odxf="1" dxf="1">
    <nc r="Q1186">
      <f>Q1187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73" sId="1" numFmtId="4">
    <oc r="C1188">
      <v>1356080</v>
    </oc>
    <nc r="C1188">
      <f>C1189</f>
    </nc>
  </rcc>
  <rcc rId="22974" sId="1">
    <nc r="D1188">
      <f>D1189</f>
    </nc>
  </rcc>
  <rcc rId="22975" sId="1">
    <nc r="E1188">
      <f>E1189</f>
    </nc>
  </rcc>
  <rcc rId="22976" sId="1">
    <nc r="F1188">
      <f>F1189</f>
    </nc>
  </rcc>
  <rcc rId="22977" sId="1" numFmtId="4">
    <oc r="G1188">
      <v>536</v>
    </oc>
    <nc r="G1188">
      <f>G1189</f>
    </nc>
  </rcc>
  <rcc rId="22978" sId="1" numFmtId="4">
    <oc r="H1188">
      <v>1356080</v>
    </oc>
    <nc r="H1188">
      <f>H1189</f>
    </nc>
  </rcc>
  <rcc rId="22979" sId="1">
    <nc r="I1188">
      <f>I1189</f>
    </nc>
  </rcc>
  <rcc rId="22980" sId="1" odxf="1" dxf="1">
    <nc r="J1188">
      <f>J1189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1" sId="1" odxf="1" dxf="1">
    <nc r="K1188">
      <f>K1189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2" sId="1" odxf="1" dxf="1">
    <nc r="L1188">
      <f>L1189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3" sId="1" odxf="1" dxf="1">
    <nc r="M1188">
      <f>M1189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4" sId="1" odxf="1" dxf="1">
    <nc r="N1188">
      <f>N1189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5" sId="1" odxf="1" dxf="1">
    <nc r="O1188">
      <f>O1189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6" sId="1" odxf="1" dxf="1">
    <nc r="P1188">
      <f>P1189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7" sId="1" odxf="1" dxf="1">
    <nc r="Q1188">
      <f>Q1189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88" sId="1" numFmtId="4">
    <oc r="C1190">
      <v>2390850</v>
    </oc>
    <nc r="C1190">
      <f>C1191+C1192</f>
    </nc>
  </rcc>
  <rcc rId="22989" sId="1">
    <nc r="D1190">
      <f>D1191+D1192</f>
    </nc>
  </rcc>
  <rcc rId="22990" sId="1">
    <nc r="E1190">
      <f>E1191+E1192</f>
    </nc>
  </rcc>
  <rcc rId="22991" sId="1">
    <nc r="F1190">
      <f>F1191+F1192</f>
    </nc>
  </rcc>
  <rcc rId="22992" sId="1" numFmtId="4">
    <oc r="G1190">
      <v>945</v>
    </oc>
    <nc r="G1190">
      <f>G1191+G1192</f>
    </nc>
  </rcc>
  <rcc rId="22993" sId="1" numFmtId="4">
    <oc r="H1190">
      <v>2390850</v>
    </oc>
    <nc r="H1190">
      <f>H1191+H1192</f>
    </nc>
  </rcc>
  <rcc rId="22994" sId="1">
    <nc r="I1190">
      <f>I1191+I1192</f>
    </nc>
  </rcc>
  <rcc rId="22995" sId="1">
    <nc r="J1190">
      <f>J1191+J1192</f>
    </nc>
  </rcc>
  <rcc rId="22996" sId="1" odxf="1" dxf="1">
    <nc r="K1190">
      <f>K1191+K1192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97" sId="1" odxf="1" dxf="1">
    <nc r="L1190">
      <f>L1191+L1192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98" sId="1" odxf="1" dxf="1">
    <nc r="M1190">
      <f>M1191+M1192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2999" sId="1" odxf="1" dxf="1">
    <nc r="N1190">
      <f>N1191+N1192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3000" sId="1" odxf="1" dxf="1">
    <nc r="O1190">
      <f>O1191+O1192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3001" sId="1" odxf="1" dxf="1">
    <nc r="P1190">
      <f>P1191+P1192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3002" sId="1" odxf="1" dxf="1">
    <nc r="Q1190">
      <f>Q1191+Q1192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3003" sId="1">
    <oc r="D1185">
      <f>D1186+D1188+D1190</f>
    </oc>
    <nc r="D1185">
      <f>D1186+D1188+D1190</f>
    </nc>
  </rcc>
  <rcc rId="23004" sId="1">
    <oc r="E1185">
      <f>E1186+E1188+E1190</f>
    </oc>
    <nc r="E1185">
      <f>E1186+E1188+E1190</f>
    </nc>
  </rcc>
  <rcc rId="23005" sId="1">
    <oc r="F1185">
      <f>F1186+F1188+F1190</f>
    </oc>
    <nc r="F1185">
      <f>F1186+F1188+F1190</f>
    </nc>
  </rcc>
  <rcc rId="23006" sId="1">
    <oc r="G1185">
      <f>G1186+G1188+G1190</f>
    </oc>
    <nc r="G1185">
      <f>G1186+G1188+G1190</f>
    </nc>
  </rcc>
  <rcc rId="23007" sId="1">
    <oc r="H1185">
      <f>H1186+H1188+H1190</f>
    </oc>
    <nc r="H1185">
      <f>H1186+H1188+H1190</f>
    </nc>
  </rcc>
  <rcc rId="23008" sId="1">
    <nc r="I1185">
      <f>I1186+I1188+I1190</f>
    </nc>
  </rcc>
  <rcc rId="23009" sId="1">
    <nc r="J1185">
      <f>J1186+J1188+J1190</f>
    </nc>
  </rcc>
  <rcc rId="23010" sId="1">
    <nc r="K1185">
      <f>K1186+K1188+K1190</f>
    </nc>
  </rcc>
  <rcc rId="23011" sId="1" odxf="1" dxf="1">
    <nc r="L1185">
      <f>L1186+L1188+L1190</f>
    </nc>
    <odxf>
      <border outline="0">
        <right/>
      </border>
    </odxf>
    <ndxf>
      <border outline="0">
        <right style="thin">
          <color indexed="64"/>
        </right>
      </border>
    </ndxf>
  </rcc>
  <rcc rId="23012" sId="1">
    <nc r="M1185">
      <f>M1186+M1188+M1190</f>
    </nc>
  </rcc>
  <rcc rId="23013" sId="1">
    <nc r="N1185">
      <f>N1186+N1188+N1190</f>
    </nc>
  </rcc>
  <rcc rId="23014" sId="1">
    <nc r="O1185">
      <f>O1186+O1188+O1190</f>
    </nc>
  </rcc>
  <rcc rId="23015" sId="1">
    <nc r="P1185">
      <f>P1186+P1188+P1190</f>
    </nc>
  </rcc>
  <rcc rId="23016" sId="1">
    <nc r="Q1185">
      <f>Q1186+Q1188+Q1190</f>
    </nc>
  </rcc>
  <rcc rId="23017" sId="1">
    <nc r="D1194">
      <f>D1195</f>
    </nc>
  </rcc>
  <rcc rId="23018" sId="1">
    <nc r="E1194">
      <f>E1195</f>
    </nc>
  </rcc>
  <rcc rId="23019" sId="1">
    <nc r="F1194">
      <f>F1195</f>
    </nc>
  </rcc>
  <rcc rId="23020" sId="1">
    <nc r="G1194">
      <f>G1195</f>
    </nc>
  </rcc>
  <rcc rId="23021" sId="1">
    <nc r="H1194">
      <f>H1195</f>
    </nc>
  </rcc>
  <rcc rId="23022" sId="1">
    <nc r="I1194">
      <f>I1195</f>
    </nc>
  </rcc>
  <rcc rId="23023" sId="1">
    <nc r="J1194">
      <f>J1195</f>
    </nc>
  </rcc>
  <rcc rId="23024" sId="1">
    <oc r="K1194">
      <v>812</v>
    </oc>
    <nc r="K1194">
      <f>K1195</f>
    </nc>
  </rcc>
  <rcc rId="23025" sId="1">
    <oc r="L1194">
      <f>L1195</f>
    </oc>
    <nc r="L1194">
      <f>L1195</f>
    </nc>
  </rcc>
  <rcc rId="23026" sId="1">
    <nc r="M1194">
      <f>M1195</f>
    </nc>
  </rcc>
  <rcc rId="23027" sId="1">
    <nc r="N1194">
      <f>N1195</f>
    </nc>
  </rcc>
  <rcc rId="23028" sId="1">
    <oc r="O1194">
      <v>812</v>
    </oc>
    <nc r="O1194">
      <f>O1195</f>
    </nc>
  </rcc>
  <rcc rId="23029" sId="1">
    <oc r="P1194">
      <f>P1195</f>
    </oc>
    <nc r="P1194">
      <f>P1195</f>
    </nc>
  </rcc>
  <rcc rId="23030" sId="1">
    <nc r="Q1194">
      <f>Q1195</f>
    </nc>
  </rcc>
  <rcc rId="23031" sId="1">
    <oc r="D1196">
      <f>D1197+D1198</f>
    </oc>
    <nc r="D1196">
      <f>D1197+D1198</f>
    </nc>
  </rcc>
  <rcc rId="23032" sId="1">
    <oc r="E1196">
      <f>E1197+E1198</f>
    </oc>
    <nc r="E1196">
      <f>E1197+E1198</f>
    </nc>
  </rcc>
  <rcc rId="23033" sId="1">
    <oc r="F1196">
      <f>F1197+F1198</f>
    </oc>
    <nc r="F1196">
      <f>F1197+F1198</f>
    </nc>
  </rcc>
  <rcc rId="23034" sId="1">
    <oc r="G1196">
      <f>G1197+G1198</f>
    </oc>
    <nc r="G1196">
      <f>G1197+G1198</f>
    </nc>
  </rcc>
  <rcc rId="23035" sId="1">
    <oc r="H1196">
      <f>H1197+H1198</f>
    </oc>
    <nc r="H1196">
      <f>H1197+H1198</f>
    </nc>
  </rcc>
  <rcc rId="23036" sId="1">
    <oc r="I1196">
      <f>I1197+I1198</f>
    </oc>
    <nc r="I1196">
      <f>I1197+I1198</f>
    </nc>
  </rcc>
  <rcc rId="23037" sId="1">
    <oc r="J1196">
      <f>J1197+J1198</f>
    </oc>
    <nc r="J1196">
      <f>J1197+J1198</f>
    </nc>
  </rcc>
  <rcc rId="23038" sId="1">
    <oc r="K1196">
      <f>K1197+K1198</f>
    </oc>
    <nc r="K1196">
      <f>K1197+K1198</f>
    </nc>
  </rcc>
  <rcc rId="23039" sId="1">
    <oc r="L1196">
      <f>L1197+L1198</f>
    </oc>
    <nc r="L1196">
      <f>L1197+L1198</f>
    </nc>
  </rcc>
  <rcc rId="23040" sId="1">
    <oc r="M1196">
      <f>M1197+M1198</f>
    </oc>
    <nc r="M1196">
      <f>M1197+M1198</f>
    </nc>
  </rcc>
  <rcc rId="23041" sId="1">
    <oc r="N1196">
      <f>N1197+N1198</f>
    </oc>
    <nc r="N1196">
      <f>N1197+N1198</f>
    </nc>
  </rcc>
  <rcc rId="23042" sId="1">
    <oc r="O1196">
      <f>O1197+O1198</f>
    </oc>
    <nc r="O1196">
      <f>O1197+O1198</f>
    </nc>
  </rcc>
  <rcc rId="23043" sId="1">
    <oc r="P1196">
      <f>P1197+P1198</f>
    </oc>
    <nc r="P1196">
      <f>P1197+P1198</f>
    </nc>
  </rcc>
  <rcc rId="23044" sId="1" odxf="1" dxf="1">
    <nc r="Q1196">
      <f>Q1197+Q1198</f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/>
      </border>
    </ndxf>
  </rcc>
  <rfmt sheetId="1" sqref="D1199" start="0" length="0">
    <dxf>
      <border outline="0">
        <left style="thin">
          <color indexed="64"/>
        </left>
      </border>
    </dxf>
  </rfmt>
  <rfmt sheetId="1" sqref="E1199" start="0" length="0">
    <dxf>
      <border outline="0">
        <left style="thin">
          <color indexed="64"/>
        </left>
      </border>
    </dxf>
  </rfmt>
  <rfmt sheetId="1" sqref="F1199" start="0" length="0">
    <dxf>
      <border outline="0">
        <left style="thin">
          <color indexed="64"/>
        </left>
      </border>
    </dxf>
  </rfmt>
  <rfmt sheetId="1" sqref="G1199" start="0" length="0">
    <dxf>
      <border outline="0">
        <left style="thin">
          <color indexed="64"/>
        </left>
      </border>
    </dxf>
  </rfmt>
  <rfmt sheetId="1" sqref="H1199" start="0" length="0">
    <dxf>
      <border outline="0">
        <left style="thin">
          <color indexed="64"/>
        </left>
      </border>
    </dxf>
  </rfmt>
  <rfmt sheetId="1" sqref="I1199" start="0" length="0">
    <dxf>
      <border outline="0">
        <left style="thin">
          <color indexed="64"/>
        </left>
      </border>
    </dxf>
  </rfmt>
  <rfmt sheetId="1" sqref="J1199" start="0" length="0">
    <dxf>
      <border outline="0">
        <left style="thin">
          <color indexed="64"/>
        </left>
      </border>
    </dxf>
  </rfmt>
  <rfmt sheetId="1" sqref="K1199" start="0" length="0">
    <dxf>
      <border outline="0">
        <left style="thin">
          <color indexed="64"/>
        </left>
      </border>
    </dxf>
  </rfmt>
  <rfmt sheetId="1" sqref="L1199" start="0" length="0">
    <dxf>
      <border outline="0">
        <left style="thin">
          <color indexed="64"/>
        </left>
      </border>
    </dxf>
  </rfmt>
  <rfmt sheetId="1" sqref="M1199" start="0" length="0">
    <dxf>
      <border outline="0">
        <left style="thin">
          <color indexed="64"/>
        </left>
      </border>
    </dxf>
  </rfmt>
  <rfmt sheetId="1" sqref="N1199" start="0" length="0">
    <dxf>
      <border outline="0">
        <left style="thin">
          <color indexed="64"/>
        </left>
      </border>
    </dxf>
  </rfmt>
  <rfmt sheetId="1" sqref="O1199" start="0" length="0">
    <dxf>
      <border outline="0">
        <left style="thin">
          <color indexed="64"/>
        </left>
      </border>
    </dxf>
  </rfmt>
  <rfmt sheetId="1" sqref="P1199" start="0" length="0">
    <dxf>
      <border outline="0">
        <left style="thin">
          <color indexed="64"/>
        </left>
      </border>
    </dxf>
  </rfmt>
  <rfmt sheetId="1" sqref="Q1199" start="0" length="0">
    <dxf>
      <border outline="0">
        <left style="thin">
          <color indexed="64"/>
        </left>
      </border>
    </dxf>
  </rfmt>
  <rcc rId="23045" sId="1">
    <oc r="D1193">
      <f>D1194+D1196+D1199</f>
    </oc>
    <nc r="D1193">
      <f>D1194+D1196+D1199</f>
    </nc>
  </rcc>
  <rcc rId="23046" sId="1">
    <oc r="E1193">
      <f>E1194+E1196+E1199</f>
    </oc>
    <nc r="E1193">
      <f>E1194+E1196+E1199</f>
    </nc>
  </rcc>
  <rcc rId="23047" sId="1">
    <oc r="F1193">
      <f>F1194+F1196+F1199</f>
    </oc>
    <nc r="F1193">
      <f>F1194+F1196+F1199</f>
    </nc>
  </rcc>
  <rcc rId="23048" sId="1">
    <oc r="G1193">
      <f>G1194+G1196+G1199</f>
    </oc>
    <nc r="G1193">
      <f>G1194+G1196+G1199</f>
    </nc>
  </rcc>
  <rcc rId="23049" sId="1">
    <oc r="H1193">
      <f>H1194+H1196+H1199</f>
    </oc>
    <nc r="H1193">
      <f>H1194+H1196+H1199</f>
    </nc>
  </rcc>
  <rcc rId="23050" sId="1">
    <oc r="I1193">
      <f>I1194+I1196+I1199</f>
    </oc>
    <nc r="I1193">
      <f>I1194+I1196+I1199</f>
    </nc>
  </rcc>
  <rcc rId="23051" sId="1">
    <oc r="J1193">
      <f>J1194+J1196+J1199</f>
    </oc>
    <nc r="J1193">
      <f>J1194+J1196+J1199</f>
    </nc>
  </rcc>
  <rcc rId="23052" sId="1">
    <oc r="K1193">
      <f>K1194+K1196+K1199</f>
    </oc>
    <nc r="K1193">
      <f>K1194+K1196+K1199</f>
    </nc>
  </rcc>
  <rcc rId="23053" sId="1">
    <oc r="L1193">
      <f>L1194+L1196+L1199</f>
    </oc>
    <nc r="L1193">
      <f>L1194+L1196+L1199</f>
    </nc>
  </rcc>
  <rcc rId="23054" sId="1">
    <oc r="M1193">
      <f>M1194+M1196+M1199</f>
    </oc>
    <nc r="M1193">
      <f>M1194+M1196+M1199</f>
    </nc>
  </rcc>
  <rcc rId="23055" sId="1">
    <oc r="N1193">
      <f>N1194+N1196+N1199</f>
    </oc>
    <nc r="N1193">
      <f>N1194+N1196+N1199</f>
    </nc>
  </rcc>
  <rcc rId="23056" sId="1">
    <oc r="O1193">
      <f>O1194+O1196+O1199</f>
    </oc>
    <nc r="O1193">
      <f>O1194+O1196+O1199</f>
    </nc>
  </rcc>
  <rcc rId="23057" sId="1">
    <oc r="P1193">
      <f>P1194+P1196+P1199</f>
    </oc>
    <nc r="P1193">
      <f>P1194+P1196+P1199</f>
    </nc>
  </rcc>
  <rcc rId="23058" sId="1">
    <nc r="Q1193">
      <f>Q1194+Q1196+Q1199</f>
    </nc>
  </rcc>
  <rcc rId="23059" sId="1">
    <oc r="D1212">
      <f>SUM(D1213:D1217)</f>
    </oc>
    <nc r="D1212">
      <f>SUM(D1213:D1217)</f>
    </nc>
  </rcc>
  <rcc rId="23060" sId="1">
    <oc r="E1212">
      <f>SUM(E1213:E1217)</f>
    </oc>
    <nc r="E1212">
      <f>SUM(E1213:E1217)</f>
    </nc>
  </rcc>
  <rcc rId="23061" sId="1">
    <oc r="F1212">
      <f>SUM(F1213:F1217)</f>
    </oc>
    <nc r="F1212">
      <f>SUM(F1213:F1217)</f>
    </nc>
  </rcc>
  <rcc rId="23062" sId="1">
    <oc r="G1212">
      <f>SUM(G1213:G1217)</f>
    </oc>
    <nc r="G1212">
      <f>SUM(G1213:G1217)</f>
    </nc>
  </rcc>
  <rcc rId="23063" sId="1">
    <oc r="H1212">
      <f>SUM(H1213:H1217)</f>
    </oc>
    <nc r="H1212">
      <f>SUM(H1213:H1217)</f>
    </nc>
  </rcc>
  <rcc rId="23064" sId="1">
    <oc r="I1212">
      <f>SUM(I1213:I1217)</f>
    </oc>
    <nc r="I1212">
      <f>SUM(I1213:I1217)</f>
    </nc>
  </rcc>
  <rcc rId="23065" sId="1">
    <oc r="J1212">
      <f>SUM(J1213:J1217)</f>
    </oc>
    <nc r="J1212">
      <f>SUM(J1213:J1217)</f>
    </nc>
  </rcc>
  <rcc rId="23066" sId="1">
    <oc r="K1212">
      <f>SUM(K1213:K1217)</f>
    </oc>
    <nc r="K1212">
      <f>SUM(K1213:K1217)</f>
    </nc>
  </rcc>
  <rcc rId="23067" sId="1">
    <oc r="L1212">
      <f>SUM(L1213:L1217)</f>
    </oc>
    <nc r="L1212">
      <f>SUM(L1213:L1217)</f>
    </nc>
  </rcc>
  <rcc rId="23068" sId="1">
    <oc r="M1212">
      <f>SUM(M1213:M1217)</f>
    </oc>
    <nc r="M1212">
      <f>SUM(M1213:M1217)</f>
    </nc>
  </rcc>
  <rcc rId="23069" sId="1">
    <oc r="N1212">
      <f>SUM(N1213:N1217)</f>
    </oc>
    <nc r="N1212">
      <f>SUM(N1213:N1217)</f>
    </nc>
  </rcc>
  <rcc rId="23070" sId="1">
    <oc r="O1212">
      <f>SUM(O1213:O1217)</f>
    </oc>
    <nc r="O1212">
      <f>SUM(O1213:O1217)</f>
    </nc>
  </rcc>
  <rcc rId="23071" sId="1">
    <oc r="P1212">
      <f>SUM(P1213:P1217)</f>
    </oc>
    <nc r="P1212">
      <f>SUM(P1213:P1217)</f>
    </nc>
  </rcc>
  <rcc rId="23072" sId="1">
    <oc r="Q1212">
      <f>SUM(Q1213:Q1217)</f>
    </oc>
    <nc r="Q1212">
      <f>SUM(Q1213:Q1217)</f>
    </nc>
  </rcc>
  <rcc rId="23073" sId="1">
    <oc r="D1211">
      <f>D1212</f>
    </oc>
    <nc r="D1211">
      <f>D1212</f>
    </nc>
  </rcc>
  <rcc rId="23074" sId="1">
    <oc r="E1211">
      <f>E1212</f>
    </oc>
    <nc r="E1211">
      <f>E1212</f>
    </nc>
  </rcc>
  <rcc rId="23075" sId="1">
    <oc r="F1211">
      <f>F1212</f>
    </oc>
    <nc r="F1211">
      <f>F1212</f>
    </nc>
  </rcc>
  <rcc rId="23076" sId="1">
    <oc r="G1211">
      <f>G1212</f>
    </oc>
    <nc r="G1211">
      <f>G1212</f>
    </nc>
  </rcc>
  <rcc rId="23077" sId="1">
    <oc r="H1211">
      <f>H1212</f>
    </oc>
    <nc r="H1211">
      <f>H1212</f>
    </nc>
  </rcc>
  <rcc rId="23078" sId="1">
    <oc r="I1211">
      <f>I1212</f>
    </oc>
    <nc r="I1211">
      <f>I1212</f>
    </nc>
  </rcc>
  <rcc rId="23079" sId="1">
    <oc r="J1211">
      <f>J1212</f>
    </oc>
    <nc r="J1211">
      <f>J1212</f>
    </nc>
  </rcc>
  <rcc rId="23080" sId="1">
    <oc r="K1211">
      <f>K1212</f>
    </oc>
    <nc r="K1211">
      <f>K1212</f>
    </nc>
  </rcc>
  <rcc rId="23081" sId="1">
    <oc r="L1211">
      <f>L1212</f>
    </oc>
    <nc r="L1211">
      <f>L1212</f>
    </nc>
  </rcc>
  <rcc rId="23082" sId="1">
    <oc r="M1211">
      <f>M1212</f>
    </oc>
    <nc r="M1211">
      <f>M1212</f>
    </nc>
  </rcc>
  <rcc rId="23083" sId="1">
    <oc r="N1211">
      <f>N1212</f>
    </oc>
    <nc r="N1211">
      <f>N1212</f>
    </nc>
  </rcc>
  <rcc rId="23084" sId="1">
    <oc r="O1211">
      <f>O1212</f>
    </oc>
    <nc r="O1211">
      <f>O1212</f>
    </nc>
  </rcc>
  <rcc rId="23085" sId="1">
    <oc r="P1211">
      <f>P1212</f>
    </oc>
    <nc r="P1211">
      <f>P1212</f>
    </nc>
  </rcc>
  <rcc rId="23086" sId="1">
    <oc r="Q1211">
      <f>Q1212</f>
    </oc>
    <nc r="Q1211">
      <f>Q1212</f>
    </nc>
  </rcc>
  <rcc rId="23087" sId="1">
    <oc r="D1219">
      <f>SUM(D1220:D1221)</f>
    </oc>
    <nc r="D1219">
      <f>SUM(D1220:D1221)</f>
    </nc>
  </rcc>
  <rcc rId="23088" sId="1">
    <oc r="E1219">
      <f>SUM(E1220:E1221)</f>
    </oc>
    <nc r="E1219">
      <f>SUM(E1220:E1221)</f>
    </nc>
  </rcc>
  <rcc rId="23089" sId="1">
    <oc r="F1219">
      <f>SUM(F1220:F1221)</f>
    </oc>
    <nc r="F1219">
      <f>SUM(F1220:F1221)</f>
    </nc>
  </rcc>
  <rcc rId="23090" sId="1">
    <oc r="G1219">
      <f>SUM(G1220:G1221)</f>
    </oc>
    <nc r="G1219">
      <f>SUM(G1220:G1221)</f>
    </nc>
  </rcc>
  <rcc rId="23091" sId="1">
    <oc r="H1219">
      <f>SUM(H1220:H1221)</f>
    </oc>
    <nc r="H1219">
      <f>SUM(H1220:H1221)</f>
    </nc>
  </rcc>
  <rcc rId="23092" sId="1">
    <nc r="I1219">
      <f>SUM(I1220:I1221)</f>
    </nc>
  </rcc>
  <rcc rId="23093" sId="1">
    <nc r="J1219">
      <f>SUM(J1220:J1221)</f>
    </nc>
  </rcc>
  <rcc rId="23094" sId="1">
    <nc r="K1219">
      <f>SUM(K1220:K1221)</f>
    </nc>
  </rcc>
  <rcc rId="23095" sId="1" odxf="1" dxf="1">
    <nc r="L1219">
      <f>SUM(L1220:L1221)</f>
    </nc>
    <odxf>
      <border outline="0">
        <right/>
      </border>
    </odxf>
    <ndxf>
      <border outline="0">
        <right style="thin">
          <color indexed="64"/>
        </right>
      </border>
    </ndxf>
  </rcc>
  <rcc rId="23096" sId="1">
    <nc r="M1219">
      <f>SUM(M1220:M1221)</f>
    </nc>
  </rcc>
  <rcc rId="23097" sId="1">
    <nc r="N1219">
      <f>SUM(N1220:N1221)</f>
    </nc>
  </rcc>
  <rcc rId="23098" sId="1">
    <nc r="O1219">
      <f>SUM(O1220:O1221)</f>
    </nc>
  </rcc>
  <rcc rId="23099" sId="1">
    <nc r="P1219">
      <f>SUM(P1220:P1221)</f>
    </nc>
  </rcc>
  <rcc rId="23100" sId="1" odxf="1" dxf="1">
    <nc r="Q1219">
      <f>SUM(Q1220:Q1221)</f>
    </nc>
    <odxf>
      <font>
        <b val="0"/>
        <sz val="14"/>
        <color theme="1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23101" sId="1">
    <oc r="D1222">
      <f>SUM(D1223:D1228)</f>
    </oc>
    <nc r="D1222">
      <f>SUM(D1223:D1228)</f>
    </nc>
  </rcc>
  <rcc rId="23102" sId="1">
    <oc r="E1222">
      <f>SUM(E1223:E1228)</f>
    </oc>
    <nc r="E1222">
      <f>SUM(E1223:E1228)</f>
    </nc>
  </rcc>
  <rcc rId="23103" sId="1">
    <oc r="F1222">
      <f>SUM(F1223:F1228)</f>
    </oc>
    <nc r="F1222">
      <f>SUM(F1223:F1228)</f>
    </nc>
  </rcc>
  <rcc rId="23104" sId="1">
    <oc r="G1222">
      <f>SUM(G1223:G1228)</f>
    </oc>
    <nc r="G1222">
      <f>SUM(G1223:G1228)</f>
    </nc>
  </rcc>
  <rcc rId="23105" sId="1">
    <oc r="H1222">
      <f>SUM(H1223:H1228)</f>
    </oc>
    <nc r="H1222">
      <f>SUM(H1223:H1228)</f>
    </nc>
  </rcc>
  <rcc rId="23106" sId="1">
    <nc r="I1222">
      <f>SUM(I1223:I1228)</f>
    </nc>
  </rcc>
  <rcc rId="23107" sId="1">
    <nc r="J1222">
      <f>SUM(J1223:J1228)</f>
    </nc>
  </rcc>
  <rcc rId="23108" sId="1">
    <nc r="K1222">
      <f>SUM(K1223:K1228)</f>
    </nc>
  </rcc>
  <rcc rId="23109" sId="1" odxf="1" dxf="1">
    <nc r="L1222">
      <f>SUM(L1223:L1228)</f>
    </nc>
    <odxf>
      <border outline="0">
        <right/>
      </border>
    </odxf>
    <ndxf>
      <border outline="0">
        <right style="thin">
          <color indexed="64"/>
        </right>
      </border>
    </ndxf>
  </rcc>
  <rcc rId="23110" sId="1">
    <nc r="M1222">
      <f>SUM(M1223:M1228)</f>
    </nc>
  </rcc>
  <rcc rId="23111" sId="1">
    <nc r="N1222">
      <f>SUM(N1223:N1228)</f>
    </nc>
  </rcc>
  <rcc rId="23112" sId="1">
    <nc r="O1222">
      <f>SUM(O1223:O1228)</f>
    </nc>
  </rcc>
  <rcc rId="23113" sId="1">
    <nc r="P1222">
      <f>SUM(P1223:P1228)</f>
    </nc>
  </rcc>
  <rcc rId="23114" sId="1">
    <nc r="Q1222">
      <f>SUM(Q1223:Q1228)</f>
    </nc>
  </rcc>
  <rcc rId="23115" sId="1">
    <oc r="D1229">
      <f>SUM(D1230:D1243)</f>
    </oc>
    <nc r="D1229">
      <f>SUM(D1230:D1243)</f>
    </nc>
  </rcc>
  <rcc rId="23116" sId="1">
    <oc r="E1229">
      <f>SUM(E1230:E1243)</f>
    </oc>
    <nc r="E1229">
      <f>SUM(E1230:E1243)</f>
    </nc>
  </rcc>
  <rcc rId="23117" sId="1">
    <oc r="F1229">
      <f>SUM(F1230:F1243)</f>
    </oc>
    <nc r="F1229">
      <f>SUM(F1230:F1243)</f>
    </nc>
  </rcc>
  <rcc rId="23118" sId="1">
    <oc r="G1229">
      <f>SUM(G1230:G1243)</f>
    </oc>
    <nc r="G1229">
      <f>SUM(G1230:G1243)</f>
    </nc>
  </rcc>
  <rcc rId="23119" sId="1">
    <oc r="H1229">
      <f>SUM(H1230:H1243)</f>
    </oc>
    <nc r="H1229">
      <f>SUM(H1230:H1243)</f>
    </nc>
  </rcc>
  <rcc rId="23120" sId="1">
    <oc r="I1229">
      <f>SUM(I1230:I1243)</f>
    </oc>
    <nc r="I1229">
      <f>SUM(I1230:I1243)</f>
    </nc>
  </rcc>
  <rcc rId="23121" sId="1">
    <oc r="J1229">
      <f>SUM(J1230:J1243)</f>
    </oc>
    <nc r="J1229">
      <f>SUM(J1230:J1243)</f>
    </nc>
  </rcc>
  <rcc rId="23122" sId="1">
    <oc r="K1229">
      <f>SUM(K1230:K1243)</f>
    </oc>
    <nc r="K1229">
      <f>SUM(K1230:K1243)</f>
    </nc>
  </rcc>
  <rcc rId="23123" sId="1">
    <oc r="L1229">
      <f>SUM(L1230:L1243)</f>
    </oc>
    <nc r="L1229">
      <f>SUM(L1230:L1243)</f>
    </nc>
  </rcc>
  <rcc rId="23124" sId="1">
    <oc r="M1229">
      <f>SUM(M1230:M1243)</f>
    </oc>
    <nc r="M1229">
      <f>SUM(M1230:M1243)</f>
    </nc>
  </rcc>
  <rcc rId="23125" sId="1">
    <oc r="N1229">
      <f>SUM(N1230:N1243)</f>
    </oc>
    <nc r="N1229">
      <f>SUM(N1230:N1243)</f>
    </nc>
  </rcc>
  <rcc rId="23126" sId="1">
    <oc r="O1229">
      <f>SUM(O1230:O1243)</f>
    </oc>
    <nc r="O1229">
      <f>SUM(O1230:O1243)</f>
    </nc>
  </rcc>
  <rcc rId="23127" sId="1">
    <oc r="P1229">
      <f>SUM(P1230:P1243)</f>
    </oc>
    <nc r="P1229">
      <f>SUM(P1230:P1243)</f>
    </nc>
  </rcc>
  <rcc rId="23128" sId="1">
    <oc r="Q1229">
      <f>SUM(Q1230:Q1243)</f>
    </oc>
    <nc r="Q1229">
      <f>SUM(Q1230:Q1243)</f>
    </nc>
  </rcc>
  <rcc rId="23129" sId="1">
    <oc r="D1218">
      <f>D1219+D1222+D1229</f>
    </oc>
    <nc r="D1218">
      <f>D1219+D1222+D1229</f>
    </nc>
  </rcc>
  <rcc rId="23130" sId="1">
    <oc r="E1218">
      <f>E1219+E1222+E1229</f>
    </oc>
    <nc r="E1218">
      <f>E1219+E1222+E1229</f>
    </nc>
  </rcc>
  <rcc rId="23131" sId="1">
    <oc r="F1218">
      <f>F1219+F1222+F1229</f>
    </oc>
    <nc r="F1218">
      <f>F1219+F1222+F1229</f>
    </nc>
  </rcc>
  <rcc rId="23132" sId="1">
    <oc r="G1218">
      <f>G1219+G1222+G1229</f>
    </oc>
    <nc r="G1218">
      <f>G1219+G1222+G1229</f>
    </nc>
  </rcc>
  <rcc rId="23133" sId="1">
    <oc r="H1218">
      <f>H1219+H1222+H1229</f>
    </oc>
    <nc r="H1218">
      <f>H1219+H1222+H1229</f>
    </nc>
  </rcc>
  <rcc rId="23134" sId="1">
    <oc r="I1218">
      <f>I1219+I1222+I1229</f>
    </oc>
    <nc r="I1218">
      <f>I1219+I1222+I1229</f>
    </nc>
  </rcc>
  <rcc rId="23135" sId="1">
    <oc r="J1218">
      <f>J1219+J1222+J1229</f>
    </oc>
    <nc r="J1218">
      <f>J1219+J1222+J1229</f>
    </nc>
  </rcc>
  <rcc rId="23136" sId="1">
    <oc r="K1218">
      <f>K1219+K1222+K1229</f>
    </oc>
    <nc r="K1218">
      <f>K1219+K1222+K1229</f>
    </nc>
  </rcc>
  <rcc rId="23137" sId="1">
    <oc r="L1218">
      <f>L1219+L1222+L1229</f>
    </oc>
    <nc r="L1218">
      <f>L1219+L1222+L1229</f>
    </nc>
  </rcc>
  <rcc rId="23138" sId="1">
    <oc r="M1218">
      <f>M1219+M1222+M1229</f>
    </oc>
    <nc r="M1218">
      <f>M1219+M1222+M1229</f>
    </nc>
  </rcc>
  <rcc rId="23139" sId="1">
    <oc r="N1218">
      <f>N1219+N1222+N1229</f>
    </oc>
    <nc r="N1218">
      <f>N1219+N1222+N1229</f>
    </nc>
  </rcc>
  <rcc rId="23140" sId="1">
    <oc r="O1218">
      <f>O1219+O1222+O1229</f>
    </oc>
    <nc r="O1218">
      <f>O1219+O1222+O1229</f>
    </nc>
  </rcc>
  <rcc rId="23141" sId="1">
    <oc r="P1218">
      <f>P1219+P1222+P1229</f>
    </oc>
    <nc r="P1218">
      <f>P1219+P1222+P1229</f>
    </nc>
  </rcc>
  <rcc rId="23142" sId="1">
    <oc r="Q1218">
      <f>Q1219+Q1222+Q1229</f>
    </oc>
    <nc r="Q1218">
      <f>Q1219+Q1222+Q1229</f>
    </nc>
  </rcc>
  <rcc rId="23143" sId="1">
    <oc r="C1245">
      <f>SUM(C1246:C1246)</f>
    </oc>
    <nc r="C1245">
      <f>C1246</f>
    </nc>
  </rcc>
  <rcc rId="23144" sId="1">
    <oc r="D1245">
      <f>SUM(D1246:D1246)</f>
    </oc>
    <nc r="D1245">
      <f>D1246</f>
    </nc>
  </rcc>
  <rcc rId="23145" sId="1">
    <oc r="E1245">
      <f>SUM(E1246:E1246)</f>
    </oc>
    <nc r="E1245">
      <f>E1246</f>
    </nc>
  </rcc>
  <rcc rId="23146" sId="1">
    <oc r="F1245">
      <f>SUM(F1246:F1246)</f>
    </oc>
    <nc r="F1245">
      <f>F1246</f>
    </nc>
  </rcc>
  <rcc rId="23147" sId="1">
    <oc r="G1245">
      <f>SUM(G1246:G1246)</f>
    </oc>
    <nc r="G1245">
      <f>G1246</f>
    </nc>
  </rcc>
  <rcc rId="23148" sId="1">
    <oc r="H1245">
      <f>SUM(H1246:H1246)</f>
    </oc>
    <nc r="H1245">
      <f>H1246</f>
    </nc>
  </rcc>
  <rcc rId="23149" sId="1">
    <oc r="I1245">
      <f>SUM(I1246:I1246)</f>
    </oc>
    <nc r="I1245">
      <f>I1246</f>
    </nc>
  </rcc>
  <rcc rId="23150" sId="1">
    <oc r="J1245">
      <f>SUM(J1246:J1246)</f>
    </oc>
    <nc r="J1245">
      <f>J1246</f>
    </nc>
  </rcc>
  <rcc rId="23151" sId="1">
    <oc r="K1245">
      <f>SUM(K1246:K1246)</f>
    </oc>
    <nc r="K1245">
      <f>K1246</f>
    </nc>
  </rcc>
  <rcc rId="23152" sId="1" odxf="1" dxf="1">
    <oc r="L1245">
      <f>SUM(L1246:L1246)</f>
    </oc>
    <nc r="L1245">
      <f>L1246</f>
    </nc>
    <odxf>
      <border outline="0">
        <right/>
      </border>
    </odxf>
    <ndxf>
      <border outline="0">
        <right style="thin">
          <color indexed="64"/>
        </right>
      </border>
    </ndxf>
  </rcc>
  <rcc rId="23153" sId="1">
    <oc r="M1245">
      <f>SUM(M1246:M1246)</f>
    </oc>
    <nc r="M1245">
      <f>M1246</f>
    </nc>
  </rcc>
  <rcc rId="23154" sId="1">
    <oc r="N1245">
      <f>SUM(N1246:N1246)</f>
    </oc>
    <nc r="N1245">
      <f>N1246</f>
    </nc>
  </rcc>
  <rcc rId="23155" sId="1">
    <oc r="O1245">
      <f>SUM(O1246:O1246)</f>
    </oc>
    <nc r="O1245">
      <f>O1246</f>
    </nc>
  </rcc>
  <rcc rId="23156" sId="1">
    <oc r="P1245">
      <f>SUM(P1246:P1246)</f>
    </oc>
    <nc r="P1245">
      <f>P1246</f>
    </nc>
  </rcc>
  <rcc rId="23157" sId="1">
    <oc r="Q1245">
      <f>SUM(Q1246:Q1246)</f>
    </oc>
    <nc r="Q1245">
      <f>Q1246</f>
    </nc>
  </rcc>
  <rcc rId="23158" sId="1">
    <oc r="C1247">
      <f>D1247+H1247+J1247+L1247+N1247+P1247</f>
    </oc>
    <nc r="C1247">
      <f>SUM(C1248:C1258)</f>
    </nc>
  </rcc>
  <rcc rId="23159" sId="1" odxf="1" dxf="1">
    <oc r="D1247">
      <f>SUM(D1248:D1258)</f>
    </oc>
    <nc r="D1247">
      <f>SUM(D1248:D1258)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0" sId="1" odxf="1" dxf="1">
    <oc r="E1247">
      <f>SUM(E1248:E1258)</f>
    </oc>
    <nc r="E1247">
      <f>SUM(E1248:E1258)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1" sId="1" odxf="1" dxf="1">
    <oc r="F1247">
      <f>SUM(F1248:F1258)</f>
    </oc>
    <nc r="F1247">
      <f>SUM(F1248:F1258)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2" sId="1" odxf="1" dxf="1">
    <oc r="G1247">
      <f>SUM(G1248:G1258)</f>
    </oc>
    <nc r="G1247">
      <f>SUM(G1248:G1258)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3" sId="1" odxf="1" dxf="1">
    <oc r="H1247">
      <f>SUM(H1248:H1258)</f>
    </oc>
    <nc r="H1247">
      <f>SUM(H1248:H1258)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4" sId="1" odxf="1" dxf="1">
    <oc r="I1247">
      <f>SUM(I1248:I1258)</f>
    </oc>
    <nc r="I1247">
      <f>SUM(I1248:I1258)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5" sId="1" odxf="1" dxf="1">
    <oc r="J1247">
      <f>SUM(J1248:J1258)</f>
    </oc>
    <nc r="J1247">
      <f>SUM(J1248:J1258)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6" sId="1" odxf="1" dxf="1">
    <oc r="K1247">
      <f>SUM(K1248:K1258)</f>
    </oc>
    <nc r="K1247">
      <f>SUM(K1248:K1258)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7" sId="1" odxf="1" dxf="1">
    <oc r="L1247">
      <f>SUM(L1248:L1258)</f>
    </oc>
    <nc r="L1247">
      <f>SUM(L1248:L1258)</f>
    </nc>
    <odxf>
      <font>
        <sz val="14"/>
        <name val="Times New Roman"/>
        <scheme val="none"/>
      </font>
      <border outline="0">
        <right/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right style="thin">
          <color indexed="64"/>
        </right>
        <top/>
      </border>
    </ndxf>
  </rcc>
  <rcc rId="23168" sId="1" odxf="1" dxf="1">
    <oc r="M1247">
      <f>SUM(M1248:M1258)</f>
    </oc>
    <nc r="M1247">
      <f>SUM(M1248:M1258)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69" sId="1" odxf="1" dxf="1">
    <oc r="N1247">
      <f>SUM(N1248:N1258)</f>
    </oc>
    <nc r="N1247">
      <f>SUM(N1248:N1258)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70" sId="1" odxf="1" dxf="1">
    <oc r="O1247">
      <f>SUM(O1248:O1258)</f>
    </oc>
    <nc r="O1247">
      <f>SUM(O1248:O1258)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71" sId="1" odxf="1" dxf="1">
    <oc r="P1247">
      <f>SUM(P1248:P1258)</f>
    </oc>
    <nc r="P1247">
      <f>SUM(P1248:P1258)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72" sId="1" odxf="1" dxf="1">
    <oc r="Q1247">
      <f>SUM(Q1248:Q1258)</f>
    </oc>
    <nc r="Q1247">
      <f>SUM(Q1248:Q1258)</f>
    </nc>
    <odxf>
      <font>
        <sz val="14"/>
        <name val="Times New Roman"/>
        <scheme val="none"/>
      </font>
      <border outline="0">
        <top style="thin">
          <color indexed="64"/>
        </top>
      </border>
    </odxf>
    <ndxf>
      <font>
        <sz val="14"/>
        <color indexed="8"/>
        <name val="Times New Roman"/>
        <scheme val="none"/>
      </font>
      <border outline="0">
        <top/>
      </border>
    </ndxf>
  </rcc>
  <rcc rId="23173" sId="1">
    <oc r="D1244">
      <f>D1245+D1247</f>
    </oc>
    <nc r="D1244">
      <f>D1245+D1247</f>
    </nc>
  </rcc>
  <rcc rId="23174" sId="1">
    <oc r="E1244">
      <f>E1245+E1247</f>
    </oc>
    <nc r="E1244">
      <f>E1245+E1247</f>
    </nc>
  </rcc>
  <rcc rId="23175" sId="1">
    <oc r="F1244">
      <f>F1245+F1247</f>
    </oc>
    <nc r="F1244">
      <f>F1245+F1247</f>
    </nc>
  </rcc>
  <rcc rId="23176" sId="1">
    <oc r="G1244">
      <f>G1245+G1247</f>
    </oc>
    <nc r="G1244">
      <f>G1245+G1247</f>
    </nc>
  </rcc>
  <rcc rId="23177" sId="1">
    <oc r="H1244">
      <f>H1245+H1247</f>
    </oc>
    <nc r="H1244">
      <f>H1245+H1247</f>
    </nc>
  </rcc>
  <rcc rId="23178" sId="1">
    <oc r="I1244">
      <f>I1245+I1247</f>
    </oc>
    <nc r="I1244">
      <f>I1245+I1247</f>
    </nc>
  </rcc>
  <rcc rId="23179" sId="1">
    <oc r="J1244">
      <f>J1245+J1247</f>
    </oc>
    <nc r="J1244">
      <f>J1245+J1247</f>
    </nc>
  </rcc>
  <rcc rId="23180" sId="1">
    <oc r="K1244">
      <f>K1245+K1247</f>
    </oc>
    <nc r="K1244">
      <f>K1245+K1247</f>
    </nc>
  </rcc>
  <rcc rId="23181" sId="1" odxf="1" dxf="1">
    <oc r="L1244">
      <f>L1245+L1247</f>
    </oc>
    <nc r="L1244">
      <f>L1245+L1247</f>
    </nc>
    <odxf>
      <border outline="0">
        <right/>
      </border>
    </odxf>
    <ndxf>
      <border outline="0">
        <right style="thin">
          <color indexed="64"/>
        </right>
      </border>
    </ndxf>
  </rcc>
  <rcc rId="23182" sId="1">
    <oc r="M1244">
      <f>M1245+M1247</f>
    </oc>
    <nc r="M1244">
      <f>M1245+M1247</f>
    </nc>
  </rcc>
  <rcc rId="23183" sId="1">
    <oc r="N1244">
      <f>N1245+N1247</f>
    </oc>
    <nc r="N1244">
      <f>N1245+N1247</f>
    </nc>
  </rcc>
  <rcc rId="23184" sId="1">
    <oc r="O1244">
      <f>O1245+O1247</f>
    </oc>
    <nc r="O1244">
      <f>O1245+O1247</f>
    </nc>
  </rcc>
  <rcc rId="23185" sId="1">
    <oc r="P1244">
      <f>P1245+P1247</f>
    </oc>
    <nc r="P1244">
      <f>P1245+P1247</f>
    </nc>
  </rcc>
  <rcc rId="23186" sId="1">
    <oc r="Q1244">
      <f>Q1245+Q1247</f>
    </oc>
    <nc r="Q1244">
      <f>Q1245+Q1247</f>
    </nc>
  </rcc>
  <rcc rId="23187" sId="1" numFmtId="4">
    <oc r="C1260">
      <v>2733313.6751999999</v>
    </oc>
    <nc r="C1260">
      <f>C1261</f>
    </nc>
  </rcc>
  <rcc rId="23188" sId="1">
    <nc r="D1260">
      <f>D1261</f>
    </nc>
  </rcc>
  <rcc rId="23189" sId="1">
    <nc r="E1260">
      <f>E1261</f>
    </nc>
  </rcc>
  <rcc rId="23190" sId="1">
    <nc r="F1260">
      <f>F1261</f>
    </nc>
  </rcc>
  <rcc rId="23191" sId="1" numFmtId="4">
    <oc r="G1260">
      <v>775.91</v>
    </oc>
    <nc r="G1260">
      <f>G1261</f>
    </nc>
  </rcc>
  <rcc rId="23192" sId="1" numFmtId="4">
    <oc r="H1260">
      <v>2733313.6751999999</v>
    </oc>
    <nc r="H1260">
      <f>H1261</f>
    </nc>
  </rcc>
  <rcc rId="23193" sId="1">
    <nc r="I1260">
      <f>I1261</f>
    </nc>
  </rcc>
  <rcc rId="23194" sId="1">
    <nc r="J1260">
      <f>J1261</f>
    </nc>
  </rcc>
  <rcc rId="23195" sId="1">
    <nc r="K1260">
      <f>K1261</f>
    </nc>
  </rcc>
  <rcc rId="23196" sId="1">
    <nc r="L1260">
      <f>L1261</f>
    </nc>
  </rcc>
  <rcc rId="23197" sId="1">
    <nc r="M1260">
      <f>M1261</f>
    </nc>
  </rcc>
  <rcc rId="23198" sId="1">
    <nc r="N1260">
      <f>N1261</f>
    </nc>
  </rcc>
  <rcc rId="23199" sId="1">
    <nc r="O1260">
      <f>O1261</f>
    </nc>
  </rcc>
  <rcc rId="23200" sId="1">
    <nc r="P1260">
      <f>P1261</f>
    </nc>
  </rcc>
  <rcc rId="23201" sId="1">
    <nc r="Q1260">
      <f>Q1261</f>
    </nc>
  </rcc>
  <rcc rId="23202" sId="1">
    <oc r="D1262">
      <f>SUM(D1263:D1264)</f>
    </oc>
    <nc r="D1262">
      <f>SUM(D1263:D1264)</f>
    </nc>
  </rcc>
  <rcc rId="23203" sId="1" odxf="1" dxf="1">
    <nc r="E1262">
      <f>SUM(E1263:E1264)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4" sId="1" odxf="1" dxf="1">
    <nc r="F1262">
      <f>SUM(F1263:F1264)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5" sId="1" odxf="1" dxf="1">
    <nc r="G1262">
      <f>SUM(G1263:G1264)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6" sId="1" odxf="1" dxf="1">
    <nc r="H1262">
      <f>SUM(H1263:H1264)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7" sId="1" odxf="1" dxf="1">
    <nc r="I1262">
      <f>SUM(I1263:I1264)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8" sId="1" odxf="1" dxf="1">
    <nc r="J1262">
      <f>SUM(J1263:J1264)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09" sId="1" odxf="1" dxf="1">
    <nc r="K1262">
      <f>SUM(K1263:K1264)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0" sId="1" odxf="1" dxf="1">
    <nc r="L1262">
      <f>SUM(L1263:L1264)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1" sId="1" odxf="1" dxf="1">
    <nc r="M1262">
      <f>SUM(M1263:M1264)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2" sId="1" odxf="1" dxf="1">
    <nc r="N1262">
      <f>SUM(N1263:N1264)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3" sId="1" odxf="1" dxf="1">
    <nc r="O1262">
      <f>SUM(O1263:O1264)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4" sId="1" odxf="1" dxf="1">
    <nc r="P1262">
      <f>SUM(P1263:P1264)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5" sId="1" odxf="1" dxf="1">
    <nc r="Q1262">
      <f>SUM(Q1263:Q1264)</f>
    </nc>
    <odxf>
      <font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3216" sId="1">
    <oc r="D1259">
      <f>D1260+D1262</f>
    </oc>
    <nc r="D1259">
      <f>D1260+D1262</f>
    </nc>
  </rcc>
  <rcc rId="23217" sId="1">
    <oc r="E1259">
      <f>E1260+E1262</f>
    </oc>
    <nc r="E1259">
      <f>E1260+E1262</f>
    </nc>
  </rcc>
  <rcc rId="23218" sId="1">
    <oc r="F1259">
      <f>F1260+F1262</f>
    </oc>
    <nc r="F1259">
      <f>F1260+F1262</f>
    </nc>
  </rcc>
  <rcc rId="23219" sId="1">
    <oc r="G1259">
      <f>G1260+G1262</f>
    </oc>
    <nc r="G1259">
      <f>G1260+G1262</f>
    </nc>
  </rcc>
  <rcc rId="23220" sId="1">
    <oc r="H1259">
      <f>H1260+H1262</f>
    </oc>
    <nc r="H1259">
      <f>H1260+H1262</f>
    </nc>
  </rcc>
  <rcc rId="23221" sId="1">
    <oc r="I1259">
      <f>I1260+I1262</f>
    </oc>
    <nc r="I1259">
      <f>I1260+I1262</f>
    </nc>
  </rcc>
  <rcc rId="23222" sId="1">
    <oc r="J1259">
      <f>J1260+J1262</f>
    </oc>
    <nc r="J1259">
      <f>J1260+J1262</f>
    </nc>
  </rcc>
  <rcc rId="23223" sId="1">
    <oc r="K1259">
      <f>K1260+K1262</f>
    </oc>
    <nc r="K1259">
      <f>K1260+K1262</f>
    </nc>
  </rcc>
  <rcc rId="23224" sId="1">
    <oc r="L1259">
      <f>L1260+L1262</f>
    </oc>
    <nc r="L1259">
      <f>L1260+L1262</f>
    </nc>
  </rcc>
  <rcc rId="23225" sId="1">
    <oc r="M1259">
      <f>M1260+M1262</f>
    </oc>
    <nc r="M1259">
      <f>M1260+M1262</f>
    </nc>
  </rcc>
  <rcc rId="23226" sId="1">
    <oc r="N1259">
      <f>N1260+N1262</f>
    </oc>
    <nc r="N1259">
      <f>N1260+N1262</f>
    </nc>
  </rcc>
  <rcc rId="23227" sId="1">
    <oc r="O1259">
      <f>O1260+O1262</f>
    </oc>
    <nc r="O1259">
      <f>O1260+O1262</f>
    </nc>
  </rcc>
  <rcc rId="23228" sId="1">
    <oc r="P1259">
      <f>P1260+P1262</f>
    </oc>
    <nc r="P1259">
      <f>P1260+P1262</f>
    </nc>
  </rcc>
  <rcc rId="23229" sId="1">
    <oc r="Q1259">
      <f>Q1260+Q1262</f>
    </oc>
    <nc r="Q1259">
      <f>Q1260+Q1262</f>
    </nc>
  </rcc>
  <rcc rId="23230" sId="1">
    <oc r="D1266">
      <f>SUM(D1267:D1274)</f>
    </oc>
    <nc r="D1266">
      <f>SUM(D1267:D1274)</f>
    </nc>
  </rcc>
  <rcc rId="23231" sId="1">
    <oc r="E1266">
      <f>SUM(E1267:E1274)</f>
    </oc>
    <nc r="E1266">
      <f>SUM(E1267:E1274)</f>
    </nc>
  </rcc>
  <rcc rId="23232" sId="1">
    <oc r="F1266">
      <f>SUM(F1267:F1274)</f>
    </oc>
    <nc r="F1266">
      <f>SUM(F1267:F1274)</f>
    </nc>
  </rcc>
  <rcc rId="23233" sId="1">
    <oc r="G1266">
      <f>SUM(G1267:G1274)</f>
    </oc>
    <nc r="G1266">
      <f>SUM(G1267:G1274)</f>
    </nc>
  </rcc>
  <rcc rId="23234" sId="1">
    <oc r="H1266">
      <f>SUM(H1267:H1274)</f>
    </oc>
    <nc r="H1266">
      <f>SUM(H1267:H1274)</f>
    </nc>
  </rcc>
  <rcc rId="23235" sId="1">
    <oc r="I1266">
      <f>SUM(I1267:I1274)</f>
    </oc>
    <nc r="I1266">
      <f>SUM(I1267:I1274)</f>
    </nc>
  </rcc>
  <rcc rId="23236" sId="1">
    <oc r="J1266">
      <f>SUM(J1267:J1274)</f>
    </oc>
    <nc r="J1266">
      <f>SUM(J1267:J1274)</f>
    </nc>
  </rcc>
  <rcc rId="23237" sId="1">
    <oc r="K1266">
      <f>SUM(K1267:K1274)</f>
    </oc>
    <nc r="K1266">
      <f>SUM(K1267:K1274)</f>
    </nc>
  </rcc>
  <rcc rId="23238" sId="1">
    <oc r="L1266">
      <f>SUM(L1267:L1274)</f>
    </oc>
    <nc r="L1266">
      <f>SUM(L1267:L1274)</f>
    </nc>
  </rcc>
  <rcc rId="23239" sId="1">
    <oc r="M1266">
      <f>SUM(M1267:M1274)</f>
    </oc>
    <nc r="M1266">
      <f>SUM(M1267:M1274)</f>
    </nc>
  </rcc>
  <rcc rId="23240" sId="1">
    <oc r="N1266">
      <f>SUM(N1267:N1274)</f>
    </oc>
    <nc r="N1266">
      <f>SUM(N1267:N1274)</f>
    </nc>
  </rcc>
  <rcc rId="23241" sId="1">
    <oc r="O1266">
      <f>SUM(O1267:O1274)</f>
    </oc>
    <nc r="O1266">
      <f>SUM(O1267:O1274)</f>
    </nc>
  </rcc>
  <rcc rId="23242" sId="1">
    <oc r="P1266">
      <f>SUM(P1267:P1274)</f>
    </oc>
    <nc r="P1266">
      <f>SUM(P1267:P1274)</f>
    </nc>
  </rcc>
  <rcc rId="23243" sId="1">
    <oc r="Q1266">
      <f>SUM(Q1267:Q1274)</f>
    </oc>
    <nc r="Q1266">
      <f>SUM(Q1267:Q1274)</f>
    </nc>
  </rcc>
  <rcc rId="23244" sId="1">
    <oc r="D1275">
      <f>SUM(D1276:D1288)</f>
    </oc>
    <nc r="D1275">
      <f>SUM(D1276:D1288)</f>
    </nc>
  </rcc>
  <rcc rId="23245" sId="1">
    <oc r="E1275">
      <f>SUM(E1276:E1288)</f>
    </oc>
    <nc r="E1275">
      <f>SUM(E1276:E1288)</f>
    </nc>
  </rcc>
  <rcc rId="23246" sId="1">
    <oc r="F1275">
      <f>SUM(F1276:F1288)</f>
    </oc>
    <nc r="F1275">
      <f>SUM(F1276:F1288)</f>
    </nc>
  </rcc>
  <rcc rId="23247" sId="1">
    <oc r="G1275">
      <f>SUM(G1276:G1288)</f>
    </oc>
    <nc r="G1275">
      <f>SUM(G1276:G1288)</f>
    </nc>
  </rcc>
  <rcc rId="23248" sId="1">
    <oc r="H1275">
      <f>SUM(H1276:H1288)</f>
    </oc>
    <nc r="H1275">
      <f>SUM(H1276:H1288)</f>
    </nc>
  </rcc>
  <rcc rId="23249" sId="1">
    <oc r="I1275">
      <f>SUM(I1276:I1288)</f>
    </oc>
    <nc r="I1275">
      <f>SUM(I1276:I1288)</f>
    </nc>
  </rcc>
  <rcc rId="23250" sId="1">
    <oc r="J1275">
      <f>SUM(J1276:J1288)</f>
    </oc>
    <nc r="J1275">
      <f>SUM(J1276:J1288)</f>
    </nc>
  </rcc>
  <rcc rId="23251" sId="1">
    <oc r="K1275">
      <f>SUM(K1276:K1288)</f>
    </oc>
    <nc r="K1275">
      <f>SUM(K1276:K1288)</f>
    </nc>
  </rcc>
  <rcc rId="23252" sId="1">
    <oc r="L1275">
      <f>SUM(L1276:L1288)</f>
    </oc>
    <nc r="L1275">
      <f>SUM(L1276:L1288)</f>
    </nc>
  </rcc>
  <rcc rId="23253" sId="1">
    <oc r="M1275">
      <f>SUM(M1276:M1288)</f>
    </oc>
    <nc r="M1275">
      <f>SUM(M1276:M1288)</f>
    </nc>
  </rcc>
  <rcc rId="23254" sId="1">
    <oc r="N1275">
      <f>SUM(N1276:N1288)</f>
    </oc>
    <nc r="N1275">
      <f>SUM(N1276:N1288)</f>
    </nc>
  </rcc>
  <rcc rId="23255" sId="1">
    <oc r="O1275">
      <f>SUM(O1276:O1288)</f>
    </oc>
    <nc r="O1275">
      <f>SUM(O1276:O1288)</f>
    </nc>
  </rcc>
  <rcc rId="23256" sId="1">
    <oc r="P1275">
      <f>SUM(P1276:P1288)</f>
    </oc>
    <nc r="P1275">
      <f>SUM(P1276:P1288)</f>
    </nc>
  </rcc>
  <rcc rId="23257" sId="1">
    <oc r="Q1275">
      <f>SUM(Q1276:Q1288)</f>
    </oc>
    <nc r="Q1275">
      <f>SUM(Q1276:Q1288)</f>
    </nc>
  </rcc>
  <rcc rId="23258" sId="1">
    <oc r="D1289">
      <f>SUM(D1290:D1311)</f>
    </oc>
    <nc r="D1289">
      <f>SUM(D1290:D1311)</f>
    </nc>
  </rcc>
  <rcc rId="23259" sId="1">
    <oc r="E1289">
      <f>SUM(E1290:E1311)</f>
    </oc>
    <nc r="E1289">
      <f>SUM(E1290:E1311)</f>
    </nc>
  </rcc>
  <rcc rId="23260" sId="1">
    <oc r="F1289">
      <f>SUM(F1290:F1311)</f>
    </oc>
    <nc r="F1289">
      <f>SUM(F1290:F1311)</f>
    </nc>
  </rcc>
  <rcc rId="23261" sId="1">
    <oc r="G1289">
      <f>SUM(G1290:G1311)</f>
    </oc>
    <nc r="G1289">
      <f>SUM(G1290:G1311)</f>
    </nc>
  </rcc>
  <rcc rId="23262" sId="1">
    <oc r="H1289">
      <f>SUM(H1290:H1311)</f>
    </oc>
    <nc r="H1289">
      <f>SUM(H1290:H1311)</f>
    </nc>
  </rcc>
  <rcc rId="23263" sId="1">
    <oc r="I1289">
      <f>SUM(I1290:I1311)</f>
    </oc>
    <nc r="I1289">
      <f>SUM(I1290:I1311)</f>
    </nc>
  </rcc>
  <rcc rId="23264" sId="1">
    <oc r="J1289">
      <f>SUM(J1290:J1311)</f>
    </oc>
    <nc r="J1289">
      <f>SUM(J1290:J1311)</f>
    </nc>
  </rcc>
  <rcc rId="23265" sId="1">
    <oc r="K1289">
      <f>SUM(K1290:K1311)</f>
    </oc>
    <nc r="K1289">
      <f>SUM(K1290:K1311)</f>
    </nc>
  </rcc>
  <rcc rId="23266" sId="1">
    <oc r="L1289">
      <f>SUM(L1290:L1311)</f>
    </oc>
    <nc r="L1289">
      <f>SUM(L1290:L1311)</f>
    </nc>
  </rcc>
  <rcc rId="23267" sId="1">
    <oc r="M1289">
      <f>SUM(M1290:M1311)</f>
    </oc>
    <nc r="M1289">
      <f>SUM(M1290:M1311)</f>
    </nc>
  </rcc>
  <rcc rId="23268" sId="1">
    <oc r="N1289">
      <f>SUM(N1290:N1311)</f>
    </oc>
    <nc r="N1289">
      <f>SUM(N1290:N1311)</f>
    </nc>
  </rcc>
  <rcc rId="23269" sId="1">
    <oc r="O1289">
      <f>SUM(O1290:O1311)</f>
    </oc>
    <nc r="O1289">
      <f>SUM(O1290:O1311)</f>
    </nc>
  </rcc>
  <rcc rId="23270" sId="1">
    <oc r="P1289">
      <f>SUM(P1290:P1311)</f>
    </oc>
    <nc r="P1289">
      <f>SUM(P1290:P1311)</f>
    </nc>
  </rcc>
  <rcc rId="23271" sId="1">
    <oc r="Q1289">
      <f>SUM(Q1290:Q1311)</f>
    </oc>
    <nc r="Q1289">
      <f>SUM(Q1290:Q1311)</f>
    </nc>
  </rcc>
  <rcc rId="23272" sId="1">
    <oc r="D1265">
      <f>D1266+D1275+D1289</f>
    </oc>
    <nc r="D1265">
      <f>D1266+D1275+D1289</f>
    </nc>
  </rcc>
  <rcc rId="23273" sId="1">
    <oc r="E1265">
      <f>E1266+E1275+E1289</f>
    </oc>
    <nc r="E1265">
      <f>E1266+E1275+E1289</f>
    </nc>
  </rcc>
  <rcc rId="23274" sId="1">
    <oc r="F1265">
      <f>F1266+F1275+F1289</f>
    </oc>
    <nc r="F1265">
      <f>F1266+F1275+F1289</f>
    </nc>
  </rcc>
  <rcc rId="23275" sId="1">
    <oc r="G1265">
      <f>G1266+G1275+G1289</f>
    </oc>
    <nc r="G1265">
      <f>G1266+G1275+G1289</f>
    </nc>
  </rcc>
  <rcc rId="23276" sId="1">
    <oc r="H1265">
      <f>H1266+H1275+H1289</f>
    </oc>
    <nc r="H1265">
      <f>H1266+H1275+H1289</f>
    </nc>
  </rcc>
  <rcc rId="23277" sId="1">
    <oc r="I1265">
      <f>I1266+I1275+I1289</f>
    </oc>
    <nc r="I1265">
      <f>I1266+I1275+I1289</f>
    </nc>
  </rcc>
  <rcc rId="23278" sId="1">
    <oc r="J1265">
      <f>J1266+J1275+J1289</f>
    </oc>
    <nc r="J1265">
      <f>J1266+J1275+J1289</f>
    </nc>
  </rcc>
  <rcc rId="23279" sId="1">
    <oc r="K1265">
      <f>K1266+K1275+K1289</f>
    </oc>
    <nc r="K1265">
      <f>K1266+K1275+K1289</f>
    </nc>
  </rcc>
  <rcc rId="23280" sId="1">
    <oc r="L1265">
      <f>L1266+L1275+L1289</f>
    </oc>
    <nc r="L1265">
      <f>L1266+L1275+L1289</f>
    </nc>
  </rcc>
  <rcc rId="23281" sId="1">
    <oc r="M1265">
      <f>M1266+M1275+M1289</f>
    </oc>
    <nc r="M1265">
      <f>M1266+M1275+M1289</f>
    </nc>
  </rcc>
  <rcc rId="23282" sId="1">
    <oc r="N1265">
      <f>N1266+N1275+N1289</f>
    </oc>
    <nc r="N1265">
      <f>N1266+N1275+N1289</f>
    </nc>
  </rcc>
  <rcc rId="23283" sId="1">
    <oc r="O1265">
      <f>O1266+O1275+O1289</f>
    </oc>
    <nc r="O1265">
      <f>O1266+O1275+O1289</f>
    </nc>
  </rcc>
  <rcc rId="23284" sId="1">
    <oc r="P1265">
      <f>P1266+P1275+P1289</f>
    </oc>
    <nc r="P1265">
      <f>P1266+P1275+P1289</f>
    </nc>
  </rcc>
  <rcc rId="23285" sId="1">
    <oc r="Q1265">
      <f>Q1266+Q1275+Q1289</f>
    </oc>
    <nc r="Q1265">
      <f>Q1266+Q1275+Q1289</f>
    </nc>
  </rcc>
  <rcc rId="23286" sId="1">
    <oc r="D1313">
      <f>SUM(D1314:D1316)</f>
    </oc>
    <nc r="D1313">
      <f>SUM(D1314:D1316)</f>
    </nc>
  </rcc>
  <rcc rId="23287" sId="1">
    <oc r="E1313">
      <f>SUM(E1314:E1316)</f>
    </oc>
    <nc r="E1313">
      <f>SUM(E1314:E1316)</f>
    </nc>
  </rcc>
  <rcc rId="23288" sId="1">
    <oc r="F1313">
      <f>SUM(F1314:F1316)</f>
    </oc>
    <nc r="F1313">
      <f>SUM(F1314:F1316)</f>
    </nc>
  </rcc>
  <rcc rId="23289" sId="1">
    <oc r="G1313">
      <f>SUM(G1314:G1316)</f>
    </oc>
    <nc r="G1313">
      <f>SUM(G1314:G1316)</f>
    </nc>
  </rcc>
  <rcc rId="23290" sId="1">
    <oc r="H1313">
      <f>SUM(H1314:H1316)</f>
    </oc>
    <nc r="H1313">
      <f>SUM(H1314:H1316)</f>
    </nc>
  </rcc>
  <rcc rId="23291" sId="1">
    <oc r="I1313">
      <f>SUM(I1314:I1316)</f>
    </oc>
    <nc r="I1313">
      <f>SUM(I1314:I1316)</f>
    </nc>
  </rcc>
  <rcc rId="23292" sId="1">
    <oc r="J1313">
      <f>SUM(J1314:J1316)</f>
    </oc>
    <nc r="J1313">
      <f>SUM(J1314:J1316)</f>
    </nc>
  </rcc>
  <rcc rId="23293" sId="1">
    <oc r="K1313">
      <f>SUM(K1314:K1316)</f>
    </oc>
    <nc r="K1313">
      <f>SUM(K1314:K1316)</f>
    </nc>
  </rcc>
  <rcc rId="23294" sId="1">
    <oc r="L1313">
      <f>SUM(L1314:L1316)</f>
    </oc>
    <nc r="L1313">
      <f>SUM(L1314:L1316)</f>
    </nc>
  </rcc>
  <rcc rId="23295" sId="1">
    <oc r="M1313">
      <f>SUM(M1314:M1316)</f>
    </oc>
    <nc r="M1313">
      <f>SUM(M1314:M1316)</f>
    </nc>
  </rcc>
  <rcc rId="23296" sId="1">
    <oc r="N1313">
      <f>SUM(N1314:N1316)</f>
    </oc>
    <nc r="N1313">
      <f>SUM(N1314:N1316)</f>
    </nc>
  </rcc>
  <rcc rId="23297" sId="1">
    <oc r="O1313">
      <f>SUM(O1314:O1316)</f>
    </oc>
    <nc r="O1313">
      <f>SUM(O1314:O1316)</f>
    </nc>
  </rcc>
  <rcc rId="23298" sId="1">
    <oc r="P1313">
      <f>SUM(P1314:P1316)</f>
    </oc>
    <nc r="P1313">
      <f>SUM(P1314:P1316)</f>
    </nc>
  </rcc>
  <rcc rId="23299" sId="1">
    <oc r="Q1313">
      <f>SUM(Q1314:Q1316)</f>
    </oc>
    <nc r="Q1313">
      <f>SUM(Q1314:Q1316)</f>
    </nc>
  </rcc>
  <rcc rId="23300" sId="1">
    <oc r="D1317">
      <f>SUM(D1318:D1320)</f>
    </oc>
    <nc r="D1317">
      <f>SUM(D1318:D1320)</f>
    </nc>
  </rcc>
  <rcc rId="23301" sId="1">
    <oc r="E1317">
      <f>SUM(E1318:E1320)</f>
    </oc>
    <nc r="E1317">
      <f>SUM(E1318:E1320)</f>
    </nc>
  </rcc>
  <rcc rId="23302" sId="1">
    <oc r="F1317">
      <f>SUM(F1318:F1320)</f>
    </oc>
    <nc r="F1317">
      <f>SUM(F1318:F1320)</f>
    </nc>
  </rcc>
  <rcc rId="23303" sId="1">
    <oc r="G1317">
      <f>SUM(G1318:G1320)</f>
    </oc>
    <nc r="G1317">
      <f>SUM(G1318:G1320)</f>
    </nc>
  </rcc>
  <rcc rId="23304" sId="1">
    <oc r="H1317">
      <f>SUM(H1318:H1320)</f>
    </oc>
    <nc r="H1317">
      <f>SUM(H1318:H1320)</f>
    </nc>
  </rcc>
  <rcc rId="23305" sId="1">
    <oc r="I1317">
      <f>SUM(I1318:I1320)</f>
    </oc>
    <nc r="I1317">
      <f>SUM(I1318:I1320)</f>
    </nc>
  </rcc>
  <rcc rId="23306" sId="1">
    <oc r="J1317">
      <f>SUM(J1318:J1320)</f>
    </oc>
    <nc r="J1317">
      <f>SUM(J1318:J1320)</f>
    </nc>
  </rcc>
  <rcc rId="23307" sId="1">
    <oc r="K1317">
      <f>SUM(K1318:K1320)</f>
    </oc>
    <nc r="K1317">
      <f>SUM(K1318:K1320)</f>
    </nc>
  </rcc>
  <rcc rId="23308" sId="1">
    <oc r="L1317">
      <f>SUM(L1318:L1320)</f>
    </oc>
    <nc r="L1317">
      <f>SUM(L1318:L1320)</f>
    </nc>
  </rcc>
  <rcc rId="23309" sId="1">
    <oc r="M1317">
      <f>SUM(M1318:M1320)</f>
    </oc>
    <nc r="M1317">
      <f>SUM(M1318:M1320)</f>
    </nc>
  </rcc>
  <rcc rId="23310" sId="1">
    <oc r="N1317">
      <f>SUM(N1318:N1320)</f>
    </oc>
    <nc r="N1317">
      <f>SUM(N1318:N1320)</f>
    </nc>
  </rcc>
  <rcc rId="23311" sId="1">
    <oc r="O1317">
      <f>SUM(O1318:O1320)</f>
    </oc>
    <nc r="O1317">
      <f>SUM(O1318:O1320)</f>
    </nc>
  </rcc>
  <rcc rId="23312" sId="1">
    <oc r="P1317">
      <f>SUM(P1318:P1320)</f>
    </oc>
    <nc r="P1317">
      <f>SUM(P1318:P1320)</f>
    </nc>
  </rcc>
  <rcc rId="23313" sId="1">
    <oc r="Q1317">
      <f>SUM(Q1318:Q1320)</f>
    </oc>
    <nc r="Q1317">
      <f>SUM(Q1318:Q1320)</f>
    </nc>
  </rcc>
  <rcc rId="23314" sId="1">
    <oc r="D1312">
      <f>D1313+D1317</f>
    </oc>
    <nc r="D1312">
      <f>D1313+D1317</f>
    </nc>
  </rcc>
  <rcc rId="23315" sId="1">
    <oc r="E1312">
      <f>E1313+E1317</f>
    </oc>
    <nc r="E1312">
      <f>E1313+E1317</f>
    </nc>
  </rcc>
  <rcc rId="23316" sId="1">
    <oc r="F1312">
      <f>F1313+F1317</f>
    </oc>
    <nc r="F1312">
      <f>F1313+F1317</f>
    </nc>
  </rcc>
  <rcc rId="23317" sId="1">
    <oc r="G1312">
      <f>G1313+G1317</f>
    </oc>
    <nc r="G1312">
      <f>G1313+G1317</f>
    </nc>
  </rcc>
  <rcc rId="23318" sId="1">
    <oc r="H1312">
      <f>H1313+H1317</f>
    </oc>
    <nc r="H1312">
      <f>H1313+H1317</f>
    </nc>
  </rcc>
  <rcc rId="23319" sId="1">
    <oc r="I1312">
      <f>I1313+I1317</f>
    </oc>
    <nc r="I1312">
      <f>I1313+I1317</f>
    </nc>
  </rcc>
  <rcc rId="23320" sId="1">
    <oc r="J1312">
      <f>J1313+J1317</f>
    </oc>
    <nc r="J1312">
      <f>J1313+J1317</f>
    </nc>
  </rcc>
  <rcc rId="23321" sId="1">
    <oc r="K1312">
      <f>K1313+K1317</f>
    </oc>
    <nc r="K1312">
      <f>K1313+K1317</f>
    </nc>
  </rcc>
  <rcc rId="23322" sId="1">
    <oc r="L1312">
      <f>L1313+L1317</f>
    </oc>
    <nc r="L1312">
      <f>L1313+L1317</f>
    </nc>
  </rcc>
  <rcc rId="23323" sId="1">
    <oc r="M1312">
      <f>M1313+M1317</f>
    </oc>
    <nc r="M1312">
      <f>M1313+M1317</f>
    </nc>
  </rcc>
  <rcc rId="23324" sId="1">
    <oc r="N1312">
      <f>N1313+N1317</f>
    </oc>
    <nc r="N1312">
      <f>N1313+N1317</f>
    </nc>
  </rcc>
  <rcc rId="23325" sId="1">
    <oc r="O1312">
      <f>O1313+O1317</f>
    </oc>
    <nc r="O1312">
      <f>O1313+O1317</f>
    </nc>
  </rcc>
  <rcc rId="23326" sId="1">
    <oc r="P1312">
      <f>P1313+P1317</f>
    </oc>
    <nc r="P1312">
      <f>P1313+P1317</f>
    </nc>
  </rcc>
  <rcc rId="23327" sId="1">
    <oc r="Q1312">
      <f>Q1313+Q1317</f>
    </oc>
    <nc r="Q1312">
      <f>Q1313+Q1317</f>
    </nc>
  </rcc>
  <rcc rId="23328" sId="1">
    <oc r="D1322">
      <f>D1323+D1324</f>
    </oc>
    <nc r="D1322">
      <f>D1323+D1324</f>
    </nc>
  </rcc>
  <rcc rId="23329" sId="1">
    <oc r="E1322">
      <f>E1323+E1324</f>
    </oc>
    <nc r="E1322">
      <f>E1323+E1324</f>
    </nc>
  </rcc>
  <rcc rId="23330" sId="1">
    <oc r="F1322">
      <f>F1323+F1324</f>
    </oc>
    <nc r="F1322">
      <f>F1323+F1324</f>
    </nc>
  </rcc>
  <rcc rId="23331" sId="1">
    <oc r="G1322">
      <f>G1323+G1324</f>
    </oc>
    <nc r="G1322">
      <f>G1323+G1324</f>
    </nc>
  </rcc>
  <rcc rId="23332" sId="1">
    <oc r="H1322">
      <f>H1323+H1324</f>
    </oc>
    <nc r="H1322">
      <f>H1323+H1324</f>
    </nc>
  </rcc>
  <rcc rId="23333" sId="1">
    <oc r="I1322">
      <f>I1323+I1324</f>
    </oc>
    <nc r="I1322">
      <f>I1323+I1324</f>
    </nc>
  </rcc>
  <rcc rId="23334" sId="1">
    <oc r="J1322">
      <f>J1323+J1324</f>
    </oc>
    <nc r="J1322">
      <f>J1323+J1324</f>
    </nc>
  </rcc>
  <rcc rId="23335" sId="1">
    <oc r="K1322">
      <f>K1323+K1324</f>
    </oc>
    <nc r="K1322">
      <f>K1323+K1324</f>
    </nc>
  </rcc>
  <rcc rId="23336" sId="1">
    <oc r="L1322">
      <f>L1323+L1324</f>
    </oc>
    <nc r="L1322">
      <f>L1323+L1324</f>
    </nc>
  </rcc>
  <rcc rId="23337" sId="1">
    <oc r="M1322">
      <f>M1323+M1324</f>
    </oc>
    <nc r="M1322">
      <f>M1323+M1324</f>
    </nc>
  </rcc>
  <rcc rId="23338" sId="1">
    <oc r="N1322">
      <f>N1323+N1324</f>
    </oc>
    <nc r="N1322">
      <f>N1323+N1324</f>
    </nc>
  </rcc>
  <rcc rId="23339" sId="1">
    <oc r="O1322">
      <f>O1323+O1324</f>
    </oc>
    <nc r="O1322">
      <f>O1323+O1324</f>
    </nc>
  </rcc>
  <rcc rId="23340" sId="1">
    <oc r="P1322">
      <f>P1323+P1324</f>
    </oc>
    <nc r="P1322">
      <f>P1323+P1324</f>
    </nc>
  </rcc>
  <rcc rId="23341" sId="1">
    <oc r="Q1322">
      <f>Q1323+Q1324</f>
    </oc>
    <nc r="Q1322">
      <f>Q1323+Q1324</f>
    </nc>
  </rcc>
  <rcc rId="23342" sId="1">
    <oc r="D1325">
      <f>D1326</f>
    </oc>
    <nc r="D1325">
      <f>D1326</f>
    </nc>
  </rcc>
  <rcc rId="23343" sId="1">
    <oc r="E1325">
      <f>E1326</f>
    </oc>
    <nc r="E1325">
      <f>E1326</f>
    </nc>
  </rcc>
  <rcc rId="23344" sId="1">
    <oc r="F1325">
      <f>F1326</f>
    </oc>
    <nc r="F1325">
      <f>F1326</f>
    </nc>
  </rcc>
  <rcc rId="23345" sId="1">
    <oc r="G1325">
      <f>G1326</f>
    </oc>
    <nc r="G1325">
      <f>G1326</f>
    </nc>
  </rcc>
  <rcc rId="23346" sId="1">
    <oc r="H1325">
      <f>H1326</f>
    </oc>
    <nc r="H1325">
      <f>H1326</f>
    </nc>
  </rcc>
  <rcc rId="23347" sId="1">
    <oc r="I1325">
      <f>I1326</f>
    </oc>
    <nc r="I1325">
      <f>I1326</f>
    </nc>
  </rcc>
  <rcc rId="23348" sId="1">
    <oc r="J1325">
      <f>J1326</f>
    </oc>
    <nc r="J1325">
      <f>J1326</f>
    </nc>
  </rcc>
  <rcc rId="23349" sId="1">
    <oc r="K1325">
      <f>K1326</f>
    </oc>
    <nc r="K1325">
      <f>K1326</f>
    </nc>
  </rcc>
  <rcc rId="23350" sId="1">
    <oc r="L1325">
      <f>L1326</f>
    </oc>
    <nc r="L1325">
      <f>L1326</f>
    </nc>
  </rcc>
  <rcc rId="23351" sId="1">
    <oc r="M1325">
      <f>M1326</f>
    </oc>
    <nc r="M1325">
      <f>M1326</f>
    </nc>
  </rcc>
  <rcc rId="23352" sId="1">
    <oc r="N1325">
      <f>N1326</f>
    </oc>
    <nc r="N1325">
      <f>N1326</f>
    </nc>
  </rcc>
  <rcc rId="23353" sId="1">
    <oc r="O1325">
      <f>O1326</f>
    </oc>
    <nc r="O1325">
      <f>O1326</f>
    </nc>
  </rcc>
  <rcc rId="23354" sId="1">
    <oc r="P1325">
      <f>P1326</f>
    </oc>
    <nc r="P1325">
      <f>P1326</f>
    </nc>
  </rcc>
  <rcc rId="23355" sId="1">
    <oc r="Q1325">
      <f>Q1326</f>
    </oc>
    <nc r="Q1325">
      <f>Q1326</f>
    </nc>
  </rcc>
  <rcc rId="23356" sId="1">
    <oc r="D1327">
      <f>SUM(D1328:D1338)</f>
    </oc>
    <nc r="D1327">
      <f>SUM(D1328:D1338)</f>
    </nc>
  </rcc>
  <rcc rId="23357" sId="1">
    <oc r="E1327">
      <f>SUM(E1328:E1338)</f>
    </oc>
    <nc r="E1327">
      <f>SUM(E1328:E1338)</f>
    </nc>
  </rcc>
  <rcc rId="23358" sId="1">
    <oc r="F1327">
      <f>SUM(F1328:F1338)</f>
    </oc>
    <nc r="F1327">
      <f>SUM(F1328:F1338)</f>
    </nc>
  </rcc>
  <rcc rId="23359" sId="1">
    <oc r="G1327">
      <f>SUM(G1328:G1338)</f>
    </oc>
    <nc r="G1327">
      <f>SUM(G1328:G1338)</f>
    </nc>
  </rcc>
  <rcc rId="23360" sId="1">
    <oc r="H1327">
      <f>SUM(H1328:H1338)</f>
    </oc>
    <nc r="H1327">
      <f>SUM(H1328:H1338)</f>
    </nc>
  </rcc>
  <rcc rId="23361" sId="1">
    <oc r="I1327">
      <f>SUM(I1328:I1338)</f>
    </oc>
    <nc r="I1327">
      <f>SUM(I1328:I1338)</f>
    </nc>
  </rcc>
  <rcc rId="23362" sId="1">
    <oc r="J1327">
      <f>SUM(J1328:J1338)</f>
    </oc>
    <nc r="J1327">
      <f>SUM(J1328:J1338)</f>
    </nc>
  </rcc>
  <rcc rId="23363" sId="1">
    <oc r="K1327">
      <f>SUM(K1328:K1338)</f>
    </oc>
    <nc r="K1327">
      <f>SUM(K1328:K1338)</f>
    </nc>
  </rcc>
  <rcc rId="23364" sId="1">
    <oc r="L1327">
      <f>SUM(L1328:L1338)</f>
    </oc>
    <nc r="L1327">
      <f>SUM(L1328:L1338)</f>
    </nc>
  </rcc>
  <rcc rId="23365" sId="1">
    <oc r="M1327">
      <f>SUM(M1328:M1338)</f>
    </oc>
    <nc r="M1327">
      <f>SUM(M1328:M1338)</f>
    </nc>
  </rcc>
  <rcc rId="23366" sId="1">
    <oc r="N1327">
      <f>SUM(N1328:N1338)</f>
    </oc>
    <nc r="N1327">
      <f>SUM(N1328:N1338)</f>
    </nc>
  </rcc>
  <rcc rId="23367" sId="1">
    <oc r="O1327">
      <f>SUM(O1328:O1338)</f>
    </oc>
    <nc r="O1327">
      <f>SUM(O1328:O1338)</f>
    </nc>
  </rcc>
  <rcc rId="23368" sId="1">
    <oc r="P1327">
      <f>SUM(P1328:P1338)</f>
    </oc>
    <nc r="P1327">
      <f>SUM(P1328:P1338)</f>
    </nc>
  </rcc>
  <rcc rId="23369" sId="1">
    <oc r="Q1327">
      <f>SUM(Q1328:Q1338)</f>
    </oc>
    <nc r="Q1327">
      <f>SUM(Q1328:Q1338)</f>
    </nc>
  </rcc>
  <rcc rId="23370" sId="1">
    <oc r="D1321">
      <f>D1322+D1325+D1327</f>
    </oc>
    <nc r="D1321">
      <f>D1322+D1325+D1327</f>
    </nc>
  </rcc>
  <rcc rId="23371" sId="1">
    <oc r="E1321">
      <f>E1322+E1325+E1327</f>
    </oc>
    <nc r="E1321">
      <f>E1322+E1325+E1327</f>
    </nc>
  </rcc>
  <rcc rId="23372" sId="1">
    <oc r="F1321">
      <f>F1322+F1325+F1327</f>
    </oc>
    <nc r="F1321">
      <f>F1322+F1325+F1327</f>
    </nc>
  </rcc>
  <rcc rId="23373" sId="1">
    <oc r="G1321">
      <f>G1322+G1325+G1327</f>
    </oc>
    <nc r="G1321">
      <f>G1322+G1325+G1327</f>
    </nc>
  </rcc>
  <rcc rId="23374" sId="1">
    <oc r="H1321">
      <f>H1322+H1325+H1327</f>
    </oc>
    <nc r="H1321">
      <f>H1322+H1325+H1327</f>
    </nc>
  </rcc>
  <rcc rId="23375" sId="1">
    <oc r="I1321">
      <f>I1322+I1325+I1327</f>
    </oc>
    <nc r="I1321">
      <f>I1322+I1325+I1327</f>
    </nc>
  </rcc>
  <rcc rId="23376" sId="1">
    <oc r="J1321">
      <f>J1322+J1325+J1327</f>
    </oc>
    <nc r="J1321">
      <f>J1322+J1325+J1327</f>
    </nc>
  </rcc>
  <rcc rId="23377" sId="1">
    <oc r="K1321">
      <f>K1322+K1325+K1327</f>
    </oc>
    <nc r="K1321">
      <f>K1322+K1325+K1327</f>
    </nc>
  </rcc>
  <rcc rId="23378" sId="1">
    <oc r="L1321">
      <f>L1322+L1325+L1327</f>
    </oc>
    <nc r="L1321">
      <f>L1322+L1325+L1327</f>
    </nc>
  </rcc>
  <rcc rId="23379" sId="1">
    <oc r="M1321">
      <f>M1322+M1325+M1327</f>
    </oc>
    <nc r="M1321">
      <f>M1322+M1325+M1327</f>
    </nc>
  </rcc>
  <rcc rId="23380" sId="1">
    <oc r="N1321">
      <f>N1322+N1325+N1327</f>
    </oc>
    <nc r="N1321">
      <f>N1322+N1325+N1327</f>
    </nc>
  </rcc>
  <rcc rId="23381" sId="1">
    <oc r="O1321">
      <f>O1322+O1325+O1327</f>
    </oc>
    <nc r="O1321">
      <f>O1322+O1325+O1327</f>
    </nc>
  </rcc>
  <rcc rId="23382" sId="1">
    <oc r="P1321">
      <f>P1322+P1325+P1327</f>
    </oc>
    <nc r="P1321">
      <f>P1322+P1325+P1327</f>
    </nc>
  </rcc>
  <rcc rId="23383" sId="1" odxf="1" dxf="1">
    <oc r="Q1321">
      <f>Q1322+Q1325+Q1327</f>
    </oc>
    <nc r="Q1321">
      <f>Q1322+Q1325+Q1327</f>
    </nc>
    <odxf>
      <border outline="0">
        <bottom style="thin">
          <color indexed="64"/>
        </bottom>
      </border>
    </odxf>
    <ndxf>
      <border outline="0">
        <bottom/>
      </border>
    </ndxf>
  </rcc>
  <rcc rId="23384" sId="1">
    <oc r="D1340">
      <f>D1341</f>
    </oc>
    <nc r="D1340">
      <f>D1341</f>
    </nc>
  </rcc>
  <rcc rId="23385" sId="1">
    <oc r="E1340">
      <f>E1341</f>
    </oc>
    <nc r="E1340">
      <f>E1341</f>
    </nc>
  </rcc>
  <rcc rId="23386" sId="1">
    <oc r="F1340">
      <f>F1341</f>
    </oc>
    <nc r="F1340">
      <f>F1341</f>
    </nc>
  </rcc>
  <rcc rId="23387" sId="1">
    <oc r="G1340">
      <f>G1341</f>
    </oc>
    <nc r="G1340">
      <f>G1341</f>
    </nc>
  </rcc>
  <rcc rId="23388" sId="1">
    <oc r="H1340">
      <f>H1341</f>
    </oc>
    <nc r="H1340">
      <f>H1341</f>
    </nc>
  </rcc>
  <rcc rId="23389" sId="1">
    <oc r="I1340">
      <f>I1341</f>
    </oc>
    <nc r="I1340">
      <f>I1341</f>
    </nc>
  </rcc>
  <rcc rId="23390" sId="1">
    <oc r="J1340">
      <f>J1341</f>
    </oc>
    <nc r="J1340">
      <f>J1341</f>
    </nc>
  </rcc>
  <rcc rId="23391" sId="1">
    <oc r="K1340">
      <f>K1341</f>
    </oc>
    <nc r="K1340">
      <f>K1341</f>
    </nc>
  </rcc>
  <rcc rId="23392" sId="1">
    <oc r="L1340">
      <f>L1341</f>
    </oc>
    <nc r="L1340">
      <f>L1341</f>
    </nc>
  </rcc>
  <rcc rId="23393" sId="1">
    <oc r="M1340">
      <f>M1341</f>
    </oc>
    <nc r="M1340">
      <f>M1341</f>
    </nc>
  </rcc>
  <rcc rId="23394" sId="1">
    <oc r="N1340">
      <f>N1341</f>
    </oc>
    <nc r="N1340">
      <f>N1341</f>
    </nc>
  </rcc>
  <rcc rId="23395" sId="1">
    <oc r="O1340">
      <f>O1341</f>
    </oc>
    <nc r="O1340">
      <f>O1341</f>
    </nc>
  </rcc>
  <rcc rId="23396" sId="1">
    <oc r="P1340">
      <f>P1341</f>
    </oc>
    <nc r="P1340">
      <f>P1341</f>
    </nc>
  </rcc>
  <rcc rId="23397" sId="1" odxf="1" dxf="1">
    <oc r="Q1340">
      <f>Q1341</f>
    </oc>
    <nc r="Q1340">
      <f>Q1341</f>
    </nc>
    <odxf>
      <border outline="0">
        <top style="thin">
          <color indexed="64"/>
        </top>
      </border>
    </odxf>
    <ndxf>
      <border outline="0">
        <top/>
      </border>
    </ndxf>
  </rcc>
  <rcc rId="23398" sId="1">
    <oc r="D1342">
      <f>D1343</f>
    </oc>
    <nc r="D1342">
      <f>D1343</f>
    </nc>
  </rcc>
  <rcc rId="23399" sId="1">
    <oc r="E1342">
      <f>E1343</f>
    </oc>
    <nc r="E1342">
      <f>E1343</f>
    </nc>
  </rcc>
  <rcc rId="23400" sId="1">
    <oc r="F1342">
      <f>F1343</f>
    </oc>
    <nc r="F1342">
      <f>F1343</f>
    </nc>
  </rcc>
  <rcc rId="23401" sId="1">
    <oc r="G1342">
      <f>G1343</f>
    </oc>
    <nc r="G1342">
      <f>G1343</f>
    </nc>
  </rcc>
  <rcc rId="23402" sId="1">
    <oc r="H1342">
      <f>H1343</f>
    </oc>
    <nc r="H1342">
      <f>H1343</f>
    </nc>
  </rcc>
  <rcc rId="23403" sId="1">
    <oc r="I1342">
      <f>I1343</f>
    </oc>
    <nc r="I1342">
      <f>I1343</f>
    </nc>
  </rcc>
  <rcc rId="23404" sId="1">
    <oc r="J1342">
      <f>J1343</f>
    </oc>
    <nc r="J1342">
      <f>J1343</f>
    </nc>
  </rcc>
  <rcc rId="23405" sId="1">
    <oc r="K1342">
      <f>K1343</f>
    </oc>
    <nc r="K1342">
      <f>K1343</f>
    </nc>
  </rcc>
  <rcc rId="23406" sId="1">
    <oc r="L1342">
      <f>L1343</f>
    </oc>
    <nc r="L1342">
      <f>L1343</f>
    </nc>
  </rcc>
  <rcc rId="23407" sId="1">
    <oc r="M1342">
      <f>M1343</f>
    </oc>
    <nc r="M1342">
      <f>M1343</f>
    </nc>
  </rcc>
  <rcc rId="23408" sId="1">
    <oc r="N1342">
      <f>N1343</f>
    </oc>
    <nc r="N1342">
      <f>N1343</f>
    </nc>
  </rcc>
  <rcc rId="23409" sId="1">
    <oc r="O1342">
      <f>O1343</f>
    </oc>
    <nc r="O1342">
      <f>O1343</f>
    </nc>
  </rcc>
  <rcc rId="23410" sId="1">
    <oc r="P1342">
      <f>P1343</f>
    </oc>
    <nc r="P1342">
      <f>P1343</f>
    </nc>
  </rcc>
  <rcc rId="23411" sId="1" odxf="1" dxf="1">
    <oc r="Q1342">
      <f>Q1343</f>
    </oc>
    <nc r="Q1342">
      <f>Q1343</f>
    </nc>
    <odxf>
      <border outline="0">
        <top style="thin">
          <color indexed="64"/>
        </top>
      </border>
    </odxf>
    <ndxf>
      <border outline="0">
        <top/>
      </border>
    </ndxf>
  </rcc>
  <rcc rId="23412" sId="1">
    <oc r="D1339">
      <f>D1340+D1342+D1344</f>
    </oc>
    <nc r="D1339">
      <f>D1340+D1342+D1344</f>
    </nc>
  </rcc>
  <rcc rId="23413" sId="1">
    <oc r="E1339">
      <f>E1340+E1342+E1344</f>
    </oc>
    <nc r="E1339">
      <f>E1340+E1342+E1344</f>
    </nc>
  </rcc>
  <rcc rId="23414" sId="1">
    <oc r="F1339">
      <f>F1340+F1342+F1344</f>
    </oc>
    <nc r="F1339">
      <f>F1340+F1342+F1344</f>
    </nc>
  </rcc>
  <rcc rId="23415" sId="1">
    <oc r="G1339">
      <f>G1340+G1342+G1344</f>
    </oc>
    <nc r="G1339">
      <f>G1340+G1342+G1344</f>
    </nc>
  </rcc>
  <rcc rId="23416" sId="1">
    <oc r="H1339">
      <f>H1340+H1342+H1344</f>
    </oc>
    <nc r="H1339">
      <f>H1340+H1342+H1344</f>
    </nc>
  </rcc>
  <rcc rId="23417" sId="1">
    <oc r="I1339">
      <f>I1340+I1342+I1344</f>
    </oc>
    <nc r="I1339">
      <f>I1340+I1342+I1344</f>
    </nc>
  </rcc>
  <rcc rId="23418" sId="1">
    <oc r="J1339">
      <f>J1340+J1342+J1344</f>
    </oc>
    <nc r="J1339">
      <f>J1340+J1342+J1344</f>
    </nc>
  </rcc>
  <rcc rId="23419" sId="1">
    <oc r="K1339">
      <f>K1340+K1342+K1344</f>
    </oc>
    <nc r="K1339">
      <f>K1340+K1342+K1344</f>
    </nc>
  </rcc>
  <rcc rId="23420" sId="1">
    <oc r="L1339">
      <f>L1340+L1342+L1344</f>
    </oc>
    <nc r="L1339">
      <f>L1340+L1342+L1344</f>
    </nc>
  </rcc>
  <rcc rId="23421" sId="1">
    <oc r="M1339">
      <f>M1340+M1342+M1344</f>
    </oc>
    <nc r="M1339">
      <f>M1340+M1342+M1344</f>
    </nc>
  </rcc>
  <rcc rId="23422" sId="1">
    <oc r="N1339">
      <f>N1340+N1342+N1344</f>
    </oc>
    <nc r="N1339">
      <f>N1340+N1342+N1344</f>
    </nc>
  </rcc>
  <rcc rId="23423" sId="1">
    <oc r="O1339">
      <f>O1340+O1342+O1344</f>
    </oc>
    <nc r="O1339">
      <f>O1340+O1342+O1344</f>
    </nc>
  </rcc>
  <rcc rId="23424" sId="1">
    <oc r="P1339">
      <f>P1340+P1342+P1344</f>
    </oc>
    <nc r="P1339">
      <f>P1340+P1342+P1344</f>
    </nc>
  </rcc>
  <rcc rId="23425" sId="1">
    <oc r="Q1339">
      <f>Q1340+Q1342+Q1344</f>
    </oc>
    <nc r="Q1339">
      <f>Q1340+Q1342+Q1344</f>
    </nc>
  </rcc>
  <rcc rId="23426" sId="1">
    <oc r="D1359">
      <f>D1360+D1361</f>
    </oc>
    <nc r="D1359">
      <f>D1360+D1361</f>
    </nc>
  </rcc>
  <rcc rId="23427" sId="1">
    <oc r="E1359">
      <f>E1360+E1361</f>
    </oc>
    <nc r="E1359">
      <f>E1360+E1361</f>
    </nc>
  </rcc>
  <rcc rId="23428" sId="1">
    <oc r="F1359">
      <f>F1360+F1361</f>
    </oc>
    <nc r="F1359">
      <f>F1360+F1361</f>
    </nc>
  </rcc>
  <rcc rId="23429" sId="1">
    <oc r="G1359">
      <f>G1360+G1361</f>
    </oc>
    <nc r="G1359">
      <f>G1360+G1361</f>
    </nc>
  </rcc>
  <rcc rId="23430" sId="1">
    <oc r="H1359">
      <f>H1360+H1361</f>
    </oc>
    <nc r="H1359">
      <f>H1360+H1361</f>
    </nc>
  </rcc>
  <rcc rId="23431" sId="1">
    <oc r="I1359">
      <f>I1360+I1361</f>
    </oc>
    <nc r="I1359">
      <f>I1360+I1361</f>
    </nc>
  </rcc>
  <rcc rId="23432" sId="1">
    <oc r="J1359">
      <f>J1360+J1361</f>
    </oc>
    <nc r="J1359">
      <f>J1360+J1361</f>
    </nc>
  </rcc>
  <rcc rId="23433" sId="1">
    <oc r="K1359">
      <f>K1360+K1361</f>
    </oc>
    <nc r="K1359">
      <f>K1360+K1361</f>
    </nc>
  </rcc>
  <rcc rId="23434" sId="1">
    <oc r="L1359">
      <f>L1360+L1361</f>
    </oc>
    <nc r="L1359">
      <f>L1360+L1361</f>
    </nc>
  </rcc>
  <rcc rId="23435" sId="1">
    <oc r="M1359">
      <f>M1360+M1361</f>
    </oc>
    <nc r="M1359">
      <f>M1360+M1361</f>
    </nc>
  </rcc>
  <rcc rId="23436" sId="1">
    <oc r="N1359">
      <f>N1360+N1361</f>
    </oc>
    <nc r="N1359">
      <f>N1360+N1361</f>
    </nc>
  </rcc>
  <rcc rId="23437" sId="1">
    <oc r="O1359">
      <f>O1360+O1361</f>
    </oc>
    <nc r="O1359">
      <f>O1360+O1361</f>
    </nc>
  </rcc>
  <rcc rId="23438" sId="1">
    <oc r="P1359">
      <f>P1360+P1361</f>
    </oc>
    <nc r="P1359">
      <f>P1360+P1361</f>
    </nc>
  </rcc>
  <rcc rId="23439" sId="1">
    <oc r="Q1359">
      <f>Q1360+Q1361</f>
    </oc>
    <nc r="Q1359">
      <f>Q1360+Q1361</f>
    </nc>
  </rcc>
  <rcc rId="23440" sId="1">
    <oc r="D1358">
      <f>D1360+D1361</f>
    </oc>
    <nc r="D1358">
      <f>D1360+D1361</f>
    </nc>
  </rcc>
  <rcc rId="23441" sId="1">
    <oc r="E1358">
      <f>E1360+E1361</f>
    </oc>
    <nc r="E1358">
      <f>E1360+E1361</f>
    </nc>
  </rcc>
  <rcc rId="23442" sId="1">
    <oc r="F1358">
      <f>F1360+F1361</f>
    </oc>
    <nc r="F1358">
      <f>F1360+F1361</f>
    </nc>
  </rcc>
  <rcc rId="23443" sId="1">
    <oc r="G1358">
      <f>G1360+G1361</f>
    </oc>
    <nc r="G1358">
      <f>G1360+G1361</f>
    </nc>
  </rcc>
  <rcc rId="23444" sId="1">
    <oc r="H1358">
      <f>H1360+H1361</f>
    </oc>
    <nc r="H1358">
      <f>H1360+H1361</f>
    </nc>
  </rcc>
  <rcc rId="23445" sId="1">
    <oc r="I1358">
      <f>I1360+I1361</f>
    </oc>
    <nc r="I1358">
      <f>I1360+I1361</f>
    </nc>
  </rcc>
  <rcc rId="23446" sId="1">
    <oc r="J1358">
      <f>J1360+J1361</f>
    </oc>
    <nc r="J1358">
      <f>J1360+J1361</f>
    </nc>
  </rcc>
  <rcc rId="23447" sId="1">
    <oc r="K1358">
      <f>K1360+K1361</f>
    </oc>
    <nc r="K1358">
      <f>K1360+K1361</f>
    </nc>
  </rcc>
  <rcc rId="23448" sId="1">
    <oc r="L1358">
      <f>L1360+L1361</f>
    </oc>
    <nc r="L1358">
      <f>L1360+L1361</f>
    </nc>
  </rcc>
  <rcc rId="23449" sId="1">
    <oc r="M1358">
      <f>M1360+M1361</f>
    </oc>
    <nc r="M1358">
      <f>M1360+M1361</f>
    </nc>
  </rcc>
  <rcc rId="23450" sId="1">
    <oc r="N1358">
      <f>N1360+N1361</f>
    </oc>
    <nc r="N1358">
      <f>N1360+N1361</f>
    </nc>
  </rcc>
  <rcc rId="23451" sId="1">
    <oc r="O1358">
      <f>O1360+O1361</f>
    </oc>
    <nc r="O1358">
      <f>O1360+O1361</f>
    </nc>
  </rcc>
  <rcc rId="23452" sId="1">
    <oc r="P1358">
      <f>P1360+P1361</f>
    </oc>
    <nc r="P1358">
      <f>P1360+P1361</f>
    </nc>
  </rcc>
  <rcc rId="23453" sId="1">
    <oc r="Q1358">
      <f>Q1360+Q1361</f>
    </oc>
    <nc r="Q1358">
      <f>Q1360+Q1361</f>
    </nc>
  </rcc>
  <rcc rId="23454" sId="1">
    <oc r="D1363">
      <f>D1364</f>
    </oc>
    <nc r="D1363">
      <f>D1364</f>
    </nc>
  </rcc>
  <rcc rId="23455" sId="1">
    <oc r="E1363">
      <f>E1364</f>
    </oc>
    <nc r="E1363">
      <f>E1364</f>
    </nc>
  </rcc>
  <rcc rId="23456" sId="1">
    <oc r="F1363">
      <f>F1364</f>
    </oc>
    <nc r="F1363">
      <f>F1364</f>
    </nc>
  </rcc>
  <rcc rId="23457" sId="1">
    <oc r="G1363">
      <f>G1364</f>
    </oc>
    <nc r="G1363">
      <f>G1364</f>
    </nc>
  </rcc>
  <rcc rId="23458" sId="1">
    <oc r="H1363">
      <f>H1364</f>
    </oc>
    <nc r="H1363">
      <f>H1364</f>
    </nc>
  </rcc>
  <rcc rId="23459" sId="1">
    <oc r="I1363">
      <f>I1364</f>
    </oc>
    <nc r="I1363">
      <f>I1364</f>
    </nc>
  </rcc>
  <rcc rId="23460" sId="1">
    <oc r="J1363">
      <f>J1364</f>
    </oc>
    <nc r="J1363">
      <f>J1364</f>
    </nc>
  </rcc>
  <rcc rId="23461" sId="1">
    <oc r="K1363">
      <f>K1364</f>
    </oc>
    <nc r="K1363">
      <f>K1364</f>
    </nc>
  </rcc>
  <rcc rId="23462" sId="1">
    <oc r="L1363">
      <f>L1364</f>
    </oc>
    <nc r="L1363">
      <f>L1364</f>
    </nc>
  </rcc>
  <rcc rId="23463" sId="1">
    <oc r="M1363">
      <f>M1364</f>
    </oc>
    <nc r="M1363">
      <f>M1364</f>
    </nc>
  </rcc>
  <rcc rId="23464" sId="1">
    <oc r="N1363">
      <f>N1364</f>
    </oc>
    <nc r="N1363">
      <f>N1364</f>
    </nc>
  </rcc>
  <rcc rId="23465" sId="1">
    <oc r="O1363">
      <f>O1364</f>
    </oc>
    <nc r="O1363">
      <f>O1364</f>
    </nc>
  </rcc>
  <rcc rId="23466" sId="1">
    <oc r="P1363">
      <f>P1364</f>
    </oc>
    <nc r="P1363">
      <f>P1364</f>
    </nc>
  </rcc>
  <rcc rId="23467" sId="1">
    <oc r="Q1363">
      <f>Q1364</f>
    </oc>
    <nc r="Q1363">
      <f>Q1364</f>
    </nc>
  </rcc>
  <rcc rId="23468" sId="1">
    <oc r="D1365">
      <f>SUM(D1366:D1367)</f>
    </oc>
    <nc r="D1365">
      <f>SUM(D1366:D1367)</f>
    </nc>
  </rcc>
  <rcc rId="23469" sId="1">
    <oc r="E1365">
      <f>SUM(E1366:E1367)</f>
    </oc>
    <nc r="E1365">
      <f>SUM(E1366:E1367)</f>
    </nc>
  </rcc>
  <rcc rId="23470" sId="1">
    <oc r="F1365">
      <f>SUM(F1366:F1367)</f>
    </oc>
    <nc r="F1365">
      <f>SUM(F1366:F1367)</f>
    </nc>
  </rcc>
  <rcc rId="23471" sId="1">
    <oc r="G1365">
      <f>SUM(G1366:G1367)</f>
    </oc>
    <nc r="G1365">
      <f>SUM(G1366:G1367)</f>
    </nc>
  </rcc>
  <rcc rId="23472" sId="1">
    <oc r="H1365">
      <f>SUM(H1366:H1367)</f>
    </oc>
    <nc r="H1365">
      <f>SUM(H1366:H1367)</f>
    </nc>
  </rcc>
  <rcc rId="23473" sId="1">
    <oc r="I1365">
      <f>SUM(I1366:I1367)</f>
    </oc>
    <nc r="I1365">
      <f>SUM(I1366:I1367)</f>
    </nc>
  </rcc>
  <rcc rId="23474" sId="1">
    <oc r="J1365">
      <f>SUM(J1366:J1367)</f>
    </oc>
    <nc r="J1365">
      <f>SUM(J1366:J1367)</f>
    </nc>
  </rcc>
  <rcc rId="23475" sId="1">
    <oc r="K1365">
      <f>SUM(K1366:K1367)</f>
    </oc>
    <nc r="K1365">
      <f>SUM(K1366:K1367)</f>
    </nc>
  </rcc>
  <rcc rId="23476" sId="1">
    <oc r="L1365">
      <f>SUM(L1366:L1367)</f>
    </oc>
    <nc r="L1365">
      <f>SUM(L1366:L1367)</f>
    </nc>
  </rcc>
  <rcc rId="23477" sId="1">
    <oc r="M1365">
      <f>SUM(M1366:M1367)</f>
    </oc>
    <nc r="M1365">
      <f>SUM(M1366:M1367)</f>
    </nc>
  </rcc>
  <rcc rId="23478" sId="1">
    <oc r="N1365">
      <f>SUM(N1366:N1367)</f>
    </oc>
    <nc r="N1365">
      <f>SUM(N1366:N1367)</f>
    </nc>
  </rcc>
  <rcc rId="23479" sId="1">
    <oc r="O1365">
      <f>SUM(O1366:O1367)</f>
    </oc>
    <nc r="O1365">
      <f>SUM(O1366:O1367)</f>
    </nc>
  </rcc>
  <rcc rId="23480" sId="1">
    <oc r="P1365">
      <f>SUM(P1366:P1367)</f>
    </oc>
    <nc r="P1365">
      <f>SUM(P1366:P1367)</f>
    </nc>
  </rcc>
  <rcc rId="23481" sId="1">
    <oc r="Q1365">
      <f>SUM(Q1366:Q1367)</f>
    </oc>
    <nc r="Q1365">
      <f>SUM(Q1366:Q1367)</f>
    </nc>
  </rcc>
  <rcc rId="23482" sId="1">
    <oc r="D1362">
      <f>D1363+D1365</f>
    </oc>
    <nc r="D1362">
      <f>D1363+D1365</f>
    </nc>
  </rcc>
  <rcc rId="23483" sId="1">
    <oc r="E1362">
      <f>E1363+E1365</f>
    </oc>
    <nc r="E1362">
      <f>E1363+E1365</f>
    </nc>
  </rcc>
  <rcc rId="23484" sId="1">
    <oc r="F1362">
      <f>F1363+F1365</f>
    </oc>
    <nc r="F1362">
      <f>F1363+F1365</f>
    </nc>
  </rcc>
  <rcc rId="23485" sId="1">
    <oc r="G1362">
      <f>G1363+G1365</f>
    </oc>
    <nc r="G1362">
      <f>G1363+G1365</f>
    </nc>
  </rcc>
  <rcc rId="23486" sId="1">
    <oc r="H1362">
      <f>H1363+H1365</f>
    </oc>
    <nc r="H1362">
      <f>H1363+H1365</f>
    </nc>
  </rcc>
  <rcc rId="23487" sId="1">
    <oc r="I1362">
      <f>I1363+I1365</f>
    </oc>
    <nc r="I1362">
      <f>I1363+I1365</f>
    </nc>
  </rcc>
  <rcc rId="23488" sId="1">
    <oc r="J1362">
      <f>J1363+J1365</f>
    </oc>
    <nc r="J1362">
      <f>J1363+J1365</f>
    </nc>
  </rcc>
  <rcc rId="23489" sId="1">
    <oc r="K1362">
      <f>K1363+K1365</f>
    </oc>
    <nc r="K1362">
      <f>K1363+K1365</f>
    </nc>
  </rcc>
  <rcc rId="23490" sId="1">
    <oc r="L1362">
      <f>L1363+L1365</f>
    </oc>
    <nc r="L1362">
      <f>L1363+L1365</f>
    </nc>
  </rcc>
  <rcc rId="23491" sId="1">
    <oc r="M1362">
      <f>M1363+M1365</f>
    </oc>
    <nc r="M1362">
      <f>M1363+M1365</f>
    </nc>
  </rcc>
  <rcc rId="23492" sId="1">
    <oc r="N1362">
      <f>N1363+N1365</f>
    </oc>
    <nc r="N1362">
      <f>N1363+N1365</f>
    </nc>
  </rcc>
  <rcc rId="23493" sId="1">
    <oc r="O1362">
      <f>O1363+O1365</f>
    </oc>
    <nc r="O1362">
      <f>O1363+O1365</f>
    </nc>
  </rcc>
  <rcc rId="23494" sId="1">
    <oc r="P1362">
      <f>P1363+P1365</f>
    </oc>
    <nc r="P1362">
      <f>P1363+P1365</f>
    </nc>
  </rcc>
  <rcc rId="23495" sId="1">
    <oc r="Q1362">
      <f>Q1363+Q1365</f>
    </oc>
    <nc r="Q1362">
      <f>Q1363+Q1365</f>
    </nc>
  </rcc>
  <rcc rId="23496" sId="1">
    <oc r="D1369">
      <f>D1370+D1371+D1372</f>
    </oc>
    <nc r="D1369">
      <f>D1370+D1371+D1372</f>
    </nc>
  </rcc>
  <rcc rId="23497" sId="1">
    <nc r="E1369">
      <f>E1370+E1371+E1372</f>
    </nc>
  </rcc>
  <rcc rId="23498" sId="1">
    <nc r="F1369">
      <f>F1370+F1371+F1372</f>
    </nc>
  </rcc>
  <rcc rId="23499" sId="1">
    <oc r="G1369">
      <f>G1370+G1371+G1372</f>
    </oc>
    <nc r="G1369">
      <f>G1370+G1371+G1372</f>
    </nc>
  </rcc>
  <rcc rId="23500" sId="1">
    <oc r="H1369">
      <f>H1370+H1371+H1372</f>
    </oc>
    <nc r="H1369">
      <f>H1370+H1371+H1372</f>
    </nc>
  </rcc>
  <rcc rId="23501" sId="1">
    <nc r="I1369">
      <f>I1370+I1371+I1372</f>
    </nc>
  </rcc>
  <rcc rId="23502" sId="1">
    <nc r="J1369">
      <f>J1370+J1371+J1372</f>
    </nc>
  </rcc>
  <rcc rId="23503" sId="1">
    <nc r="K1369">
      <f>K1370+K1371+K1372</f>
    </nc>
  </rcc>
  <rcc rId="23504" sId="1">
    <nc r="L1369">
      <f>L1370+L1371+L1372</f>
    </nc>
  </rcc>
  <rcc rId="23505" sId="1">
    <nc r="M1369">
      <f>M1370+M1371+M1372</f>
    </nc>
  </rcc>
  <rcc rId="23506" sId="1">
    <nc r="N1369">
      <f>N1370+N1371+N1372</f>
    </nc>
  </rcc>
  <rcc rId="23507" sId="1">
    <nc r="O1369">
      <f>O1370+O1371+O1372</f>
    </nc>
  </rcc>
  <rcc rId="23508" sId="1">
    <nc r="P1369">
      <f>P1370+P1371+P1372</f>
    </nc>
  </rcc>
  <rcc rId="23509" sId="1">
    <nc r="Q1369">
      <f>Q1370+Q1371+Q1372</f>
    </nc>
  </rcc>
  <rcc rId="23510" sId="1">
    <oc r="D1373">
      <f>D1374+D1375+D1376+D1377+D1378</f>
    </oc>
    <nc r="D1373">
      <f>D1374+D1375+D1376+D1377+D1378</f>
    </nc>
  </rcc>
  <rcc rId="23511" sId="1">
    <nc r="E1373">
      <f>E1374+E1375+E1376+E1377+E1378</f>
    </nc>
  </rcc>
  <rcc rId="23512" sId="1">
    <nc r="F1373">
      <f>F1374+F1375+F1376+F1377+F1378</f>
    </nc>
  </rcc>
  <rcc rId="23513" sId="1">
    <oc r="G1373">
      <f>G1374+G1375+G1376+G1377+G1378</f>
    </oc>
    <nc r="G1373">
      <f>G1374+G1375+G1376+G1377+G1378</f>
    </nc>
  </rcc>
  <rcc rId="23514" sId="1">
    <oc r="H1373">
      <f>H1374+H1375+H1376+H1377+H1378</f>
    </oc>
    <nc r="H1373">
      <f>H1374+H1375+H1376+H1377+H1378</f>
    </nc>
  </rcc>
  <rcc rId="23515" sId="1">
    <nc r="I1373">
      <f>I1374+I1375+I1376+I1377+I1378</f>
    </nc>
  </rcc>
  <rcc rId="23516" sId="1">
    <nc r="J1373">
      <f>J1374+J1375+J1376+J1377+J1378</f>
    </nc>
  </rcc>
  <rcc rId="23517" sId="1">
    <nc r="K1373">
      <f>K1374+K1375+K1376+K1377+K1378</f>
    </nc>
  </rcc>
  <rcc rId="23518" sId="1">
    <nc r="L1373">
      <f>L1374+L1375+L1376+L1377+L1378</f>
    </nc>
  </rcc>
  <rcc rId="23519" sId="1">
    <nc r="M1373">
      <f>M1374+M1375+M1376+M1377+M1378</f>
    </nc>
  </rcc>
  <rcc rId="23520" sId="1">
    <nc r="N1373">
      <f>N1374+N1375+N1376+N1377+N1378</f>
    </nc>
  </rcc>
  <rcc rId="23521" sId="1">
    <nc r="O1373">
      <f>O1374+O1375+O1376+O1377+O1378</f>
    </nc>
  </rcc>
  <rcc rId="23522" sId="1">
    <nc r="P1373">
      <f>P1374+P1375+P1376+P1377+P1378</f>
    </nc>
  </rcc>
  <rcc rId="23523" sId="1">
    <nc r="Q1373">
      <f>Q1374+Q1375+Q1376+Q1377+Q1378</f>
    </nc>
  </rcc>
  <rcc rId="23524" sId="1">
    <oc r="D1379">
      <f>D1380+D1381+D1382+D1383+D1384+D1385+D1386+D1387+D1388+D1389+D1390+D1391+D1392+D1393+D1394+D1395+D1396+D1397+D1398+D1399+D1400+D1401+D1402+D1403+D1404</f>
    </oc>
    <nc r="D1379">
      <f>D1380+D1381+D1382+D1383+D1384+D1385+D1386+D1387+D1388+D1389+D1390+D1391+D1392+D1393+D1394+D1395+D1396+D1397+D1398+D1399+D1400+D1401+D1402+D1403+D1404</f>
    </nc>
  </rcc>
  <rcc rId="23525" sId="1">
    <nc r="E1379">
      <f>E1380+E1381+E1382+E1383+E1384+E1385+E1386+E1387+E1388+E1389+E1390+E1391+E1392+E1393+E1394+E1395+E1396+E1397+E1398+E1399+E1400+E1401+E1402+E1403+E1404</f>
    </nc>
  </rcc>
  <rcc rId="23526" sId="1">
    <nc r="F1379">
      <f>F1380+F1381+F1382+F1383+F1384+F1385+F1386+F1387+F1388+F1389+F1390+F1391+F1392+F1393+F1394+F1395+F1396+F1397+F1398+F1399+F1400+F1401+F1402+F1403+F1404</f>
    </nc>
  </rcc>
  <rcc rId="23527" sId="1">
    <oc r="G1379">
      <f>G1380+G1381+G1382+G1383+G1384+G1385+G1386+G1387+G1388+G1389+G1390+G1391+G1392+G1393+G1394+G1395+G1396+G1397+G1398+G1399+G1400+G1401+G1402+G1403+G1404</f>
    </oc>
    <nc r="G1379">
      <f>G1380+G1381+G1382+G1383+G1384+G1385+G1386+G1387+G1388+G1389+G1390+G1391+G1392+G1393+G1394+G1395+G1396+G1397+G1398+G1399+G1400+G1401+G1402+G1403+G1404</f>
    </nc>
  </rcc>
  <rcc rId="23528" sId="1">
    <oc r="H1379">
      <f>H1380+H1381+H1382+H1383+H1384+H1385+H1386+H1387+H1388+H1389+H1390+H1391+H1392+H1393+H1394+H1395+H1396+H1397+H1398+H1399+H1400+H1401+H1402+H1403+H1404</f>
    </oc>
    <nc r="H1379">
      <f>H1380+H1381+H1382+H1383+H1384+H1385+H1386+H1387+H1388+H1389+H1390+H1391+H1392+H1393+H1394+H1395+H1396+H1397+H1398+H1399+H1400+H1401+H1402+H1403+H1404</f>
    </nc>
  </rcc>
  <rcc rId="23529" sId="1">
    <nc r="I1379">
      <f>I1380+I1381+I1382+I1383+I1384+I1385+I1386+I1387+I1388+I1389+I1390+I1391+I1392+I1393+I1394+I1395+I1396+I1397+I1398+I1399+I1400+I1401+I1402+I1403+I1404</f>
    </nc>
  </rcc>
  <rcc rId="23530" sId="1">
    <oc r="J1379">
      <f>J1380+J1381+J1382+J1383+J1384+J1385+J1386+J1387+J1388+J1389+J1390+J1391+J1392+J1393+J1394+J1395+J1396+J1397+J1398+J1399+J1400+J1401+J1402+J1403+J1404</f>
    </oc>
    <nc r="J1379">
      <f>J1380+J1381+J1382+J1383+J1384+J1385+J1386+J1387+J1388+J1389+J1390+J1391+J1392+J1393+J1394+J1395+J1396+J1397+J1398+J1399+J1400+J1401+J1402+J1403+J1404</f>
    </nc>
  </rcc>
  <rcc rId="23531" sId="1">
    <nc r="K1379">
      <f>K1380+K1381+K1382+K1383+K1384+K1385+K1386+K1387+K1388+K1389+K1390+K1391+K1392+K1393+K1394+K1395+K1396+K1397+K1398+K1399+K1400+K1401+K1402+K1403+K1404</f>
    </nc>
  </rcc>
  <rcc rId="23532" sId="1">
    <oc r="L1379">
      <f>L1380+L1381+L1382+L1383+L1384+L1385+L1386+L1387+L1388+L1389+L1390+L1391+L1392+L1393+L1394+L1395+L1396+L1397+L1398+L1399+L1400+L1401+L1402+L1403+L1404</f>
    </oc>
    <nc r="L1379">
      <f>L1380+L1381+L1382+L1383+L1384+L1385+L1386+L1387+L1388+L1389+L1390+L1391+L1392+L1393+L1394+L1395+L1396+L1397+L1398+L1399+L1400+L1401+L1402+L1403+L1404</f>
    </nc>
  </rcc>
  <rcc rId="23533" sId="1">
    <nc r="M1379">
      <f>M1380+M1381+M1382+M1383+M1384+M1385+M1386+M1387+M1388+M1389+M1390+M1391+M1392+M1393+M1394+M1395+M1396+M1397+M1398+M1399+M1400+M1401+M1402+M1403+M1404</f>
    </nc>
  </rcc>
  <rcc rId="23534" sId="1">
    <oc r="N1379">
      <f>N1380+N1381+N1382+N1383+N1384+N1385+N1386+N1387+N1388+N1389+N1390+N1391+N1392+N1393+N1394+N1395+N1396+N1397+N1398+N1399+N1400+N1401+N1402+N1403+N1404</f>
    </oc>
    <nc r="N1379">
      <f>N1380+N1381+N1382+N1383+N1384+N1385+N1386+N1387+N1388+N1389+N1390+N1391+N1392+N1393+N1394+N1395+N1396+N1397+N1398+N1399+N1400+N1401+N1402+N1403+N1404</f>
    </nc>
  </rcc>
  <rcc rId="23535" sId="1">
    <nc r="O1379">
      <f>O1380+O1381+O1382+O1383+O1384+O1385+O1386+O1387+O1388+O1389+O1390+O1391+O1392+O1393+O1394+O1395+O1396+O1397+O1398+O1399+O1400+O1401+O1402+O1403+O1404</f>
    </nc>
  </rcc>
  <rcc rId="23536" sId="1">
    <nc r="P1379">
      <f>P1380+P1381+P1382+P1383+P1384+P1385+P1386+P1387+P1388+P1389+P1390+P1391+P1392+P1393+P1394+P1395+P1396+P1397+P1398+P1399+P1400+P1401+P1402+P1403+P1404</f>
    </nc>
  </rcc>
  <rcc rId="23537" sId="1">
    <nc r="Q1379">
      <f>Q1380+Q1381+Q1382+Q1383+Q1384+Q1385+Q1386+Q1387+Q1388+Q1389+Q1390+Q1391+Q1392+Q1393+Q1394+Q1395+Q1396+Q1397+Q1398+Q1399+Q1400+Q1401+Q1402+Q1403+Q1404</f>
    </nc>
  </rcc>
  <rcc rId="23538" sId="1">
    <oc r="D1368">
      <f>D1369+D1373+D1379</f>
    </oc>
    <nc r="D1368">
      <f>D1369+D1373+D1379</f>
    </nc>
  </rcc>
  <rcc rId="23539" sId="1">
    <nc r="E1368">
      <f>E1369+E1373+E1379</f>
    </nc>
  </rcc>
  <rcc rId="23540" sId="1">
    <nc r="F1368">
      <f>F1369+F1373+F1379</f>
    </nc>
  </rcc>
  <rcc rId="23541" sId="1">
    <oc r="H1368">
      <f>H1369+H1373+H1379</f>
    </oc>
    <nc r="H1368">
      <f>H1369+H1373+H1379</f>
    </nc>
  </rcc>
  <rcc rId="23542" sId="1">
    <nc r="I1368">
      <f>I1369+I1373+I1379</f>
    </nc>
  </rcc>
  <rcc rId="23543" sId="1">
    <oc r="J1368">
      <f>J1369+J1373+J1379</f>
    </oc>
    <nc r="J1368">
      <f>J1369+J1373+J1379</f>
    </nc>
  </rcc>
  <rcc rId="23544" sId="1">
    <nc r="K1368">
      <f>K1369+K1373+K1379</f>
    </nc>
  </rcc>
  <rcc rId="23545" sId="1">
    <oc r="L1368">
      <f>L1369+L1373+L1379</f>
    </oc>
    <nc r="L1368">
      <f>L1369+L1373+L1379</f>
    </nc>
  </rcc>
  <rcc rId="23546" sId="1">
    <nc r="M1368">
      <f>M1369+M1373+M1379</f>
    </nc>
  </rcc>
  <rcc rId="23547" sId="1">
    <oc r="N1368">
      <f>N1369+N1373+N1379</f>
    </oc>
    <nc r="N1368">
      <f>N1369+N1373+N1379</f>
    </nc>
  </rcc>
  <rcc rId="23548" sId="1">
    <nc r="O1368">
      <f>O1369+O1373+O1379</f>
    </nc>
  </rcc>
  <rcc rId="23549" sId="1">
    <nc r="P1368">
      <f>P1369+P1373+P1379</f>
    </nc>
  </rcc>
  <rcc rId="23550" sId="1">
    <nc r="Q1368">
      <f>Q1369+Q1373+Q1379</f>
    </nc>
  </rcc>
  <rcc rId="23551" sId="1">
    <oc r="D1406">
      <f>D1407</f>
    </oc>
    <nc r="D1406">
      <f>D1407</f>
    </nc>
  </rcc>
  <rcc rId="23552" sId="1">
    <oc r="E1406">
      <f>E1407</f>
    </oc>
    <nc r="E1406">
      <f>E1407</f>
    </nc>
  </rcc>
  <rcc rId="23553" sId="1">
    <oc r="F1406">
      <f>F1407</f>
    </oc>
    <nc r="F1406">
      <f>F1407</f>
    </nc>
  </rcc>
  <rcc rId="23554" sId="1">
    <oc r="G1406">
      <f>G1407</f>
    </oc>
    <nc r="G1406">
      <f>G1407</f>
    </nc>
  </rcc>
  <rcc rId="23555" sId="1">
    <oc r="H1406">
      <f>H1407</f>
    </oc>
    <nc r="H1406">
      <f>H1407</f>
    </nc>
  </rcc>
  <rcc rId="23556" sId="1">
    <oc r="I1406">
      <f>I1407</f>
    </oc>
    <nc r="I1406">
      <f>I1407</f>
    </nc>
  </rcc>
  <rcc rId="23557" sId="1">
    <oc r="J1406">
      <f>J1407</f>
    </oc>
    <nc r="J1406">
      <f>J1407</f>
    </nc>
  </rcc>
  <rcc rId="23558" sId="1">
    <oc r="K1406">
      <f>K1407</f>
    </oc>
    <nc r="K1406">
      <f>K1407</f>
    </nc>
  </rcc>
  <rcc rId="23559" sId="1">
    <oc r="L1406">
      <f>L1407</f>
    </oc>
    <nc r="L1406">
      <f>L1407</f>
    </nc>
  </rcc>
  <rcc rId="23560" sId="1">
    <oc r="M1406">
      <f>M1407</f>
    </oc>
    <nc r="M1406">
      <f>M1407</f>
    </nc>
  </rcc>
  <rcc rId="23561" sId="1">
    <oc r="N1406">
      <f>N1407</f>
    </oc>
    <nc r="N1406">
      <f>N1407</f>
    </nc>
  </rcc>
  <rcc rId="23562" sId="1">
    <oc r="O1406">
      <f>O1407</f>
    </oc>
    <nc r="O1406">
      <f>O1407</f>
    </nc>
  </rcc>
  <rcc rId="23563" sId="1">
    <oc r="P1406">
      <f>P1407</f>
    </oc>
    <nc r="P1406">
      <f>P1407</f>
    </nc>
  </rcc>
  <rcc rId="23564" sId="1">
    <oc r="Q1406">
      <f>Q1407</f>
    </oc>
    <nc r="Q1406">
      <f>Q1407</f>
    </nc>
  </rcc>
  <rcc rId="23565" sId="1">
    <oc r="D1408">
      <f>D1409</f>
    </oc>
    <nc r="D1408">
      <f>D1409</f>
    </nc>
  </rcc>
  <rcc rId="23566" sId="1">
    <oc r="E1408">
      <f>E1409</f>
    </oc>
    <nc r="E1408">
      <f>E1409</f>
    </nc>
  </rcc>
  <rcc rId="23567" sId="1">
    <oc r="F1408">
      <f>F1409</f>
    </oc>
    <nc r="F1408">
      <f>F1409</f>
    </nc>
  </rcc>
  <rcc rId="23568" sId="1">
    <oc r="G1408">
      <f>G1409</f>
    </oc>
    <nc r="G1408">
      <f>G1409</f>
    </nc>
  </rcc>
  <rcc rId="23569" sId="1">
    <oc r="H1408">
      <f>H1409</f>
    </oc>
    <nc r="H1408">
      <f>H1409</f>
    </nc>
  </rcc>
  <rcc rId="23570" sId="1">
    <oc r="I1408">
      <f>I1409</f>
    </oc>
    <nc r="I1408">
      <f>I1409</f>
    </nc>
  </rcc>
  <rcc rId="23571" sId="1">
    <oc r="J1408">
      <f>J1409</f>
    </oc>
    <nc r="J1408">
      <f>J1409</f>
    </nc>
  </rcc>
  <rcc rId="23572" sId="1">
    <oc r="K1408">
      <f>K1409</f>
    </oc>
    <nc r="K1408">
      <f>K1409</f>
    </nc>
  </rcc>
  <rcc rId="23573" sId="1">
    <oc r="L1408">
      <f>L1409</f>
    </oc>
    <nc r="L1408">
      <f>L1409</f>
    </nc>
  </rcc>
  <rcc rId="23574" sId="1">
    <oc r="M1408">
      <f>M1409</f>
    </oc>
    <nc r="M1408">
      <f>M1409</f>
    </nc>
  </rcc>
  <rcc rId="23575" sId="1">
    <oc r="N1408">
      <f>N1409</f>
    </oc>
    <nc r="N1408">
      <f>N1409</f>
    </nc>
  </rcc>
  <rcc rId="23576" sId="1">
    <oc r="O1408">
      <f>O1409</f>
    </oc>
    <nc r="O1408">
      <f>O1409</f>
    </nc>
  </rcc>
  <rcc rId="23577" sId="1">
    <oc r="P1408">
      <f>P1409</f>
    </oc>
    <nc r="P1408">
      <f>P1409</f>
    </nc>
  </rcc>
  <rcc rId="23578" sId="1">
    <oc r="Q1408">
      <f>Q1409</f>
    </oc>
    <nc r="Q1408">
      <f>Q1409</f>
    </nc>
  </rcc>
  <rcc rId="23579" sId="1">
    <oc r="D1410">
      <f>D1411</f>
    </oc>
    <nc r="D1410">
      <f>D1411</f>
    </nc>
  </rcc>
  <rcc rId="23580" sId="1">
    <oc r="E1410">
      <f>E1411</f>
    </oc>
    <nc r="E1410">
      <f>E1411</f>
    </nc>
  </rcc>
  <rcc rId="23581" sId="1">
    <oc r="F1410">
      <f>F1411</f>
    </oc>
    <nc r="F1410">
      <f>F1411</f>
    </nc>
  </rcc>
  <rcc rId="23582" sId="1">
    <oc r="G1410">
      <f>G1411</f>
    </oc>
    <nc r="G1410">
      <f>G1411</f>
    </nc>
  </rcc>
  <rcc rId="23583" sId="1">
    <oc r="H1410">
      <f>H1411</f>
    </oc>
    <nc r="H1410">
      <f>H1411</f>
    </nc>
  </rcc>
  <rcc rId="23584" sId="1">
    <oc r="I1410">
      <f>I1411</f>
    </oc>
    <nc r="I1410">
      <f>I1411</f>
    </nc>
  </rcc>
  <rcc rId="23585" sId="1">
    <oc r="J1410">
      <f>J1411</f>
    </oc>
    <nc r="J1410">
      <f>J1411</f>
    </nc>
  </rcc>
  <rcc rId="23586" sId="1">
    <oc r="K1410">
      <f>K1411</f>
    </oc>
    <nc r="K1410">
      <f>K1411</f>
    </nc>
  </rcc>
  <rcc rId="23587" sId="1">
    <oc r="L1410">
      <f>L1411</f>
    </oc>
    <nc r="L1410">
      <f>L1411</f>
    </nc>
  </rcc>
  <rcc rId="23588" sId="1">
    <oc r="M1410">
      <f>M1411</f>
    </oc>
    <nc r="M1410">
      <f>M1411</f>
    </nc>
  </rcc>
  <rcc rId="23589" sId="1">
    <oc r="N1410">
      <f>N1411</f>
    </oc>
    <nc r="N1410">
      <f>N1411</f>
    </nc>
  </rcc>
  <rcc rId="23590" sId="1">
    <oc r="O1410">
      <f>O1411</f>
    </oc>
    <nc r="O1410">
      <f>O1411</f>
    </nc>
  </rcc>
  <rcc rId="23591" sId="1">
    <oc r="P1410">
      <f>P1411</f>
    </oc>
    <nc r="P1410">
      <f>P1411</f>
    </nc>
  </rcc>
  <rcc rId="23592" sId="1">
    <oc r="Q1410">
      <f>Q1411</f>
    </oc>
    <nc r="Q1410">
      <f>Q1411</f>
    </nc>
  </rcc>
  <rcc rId="23593" sId="1">
    <oc r="D1405">
      <f>D1406+D1408+D1410</f>
    </oc>
    <nc r="D1405">
      <f>D1406+D1408+D1410</f>
    </nc>
  </rcc>
  <rcc rId="23594" sId="1">
    <oc r="E1405">
      <f>E1406+E1408+E1410</f>
    </oc>
    <nc r="E1405">
      <f>E1406+E1408+E1410</f>
    </nc>
  </rcc>
  <rcc rId="23595" sId="1">
    <oc r="F1405">
      <f>F1406+F1408+F1410</f>
    </oc>
    <nc r="F1405">
      <f>F1406+F1408+F1410</f>
    </nc>
  </rcc>
  <rcc rId="23596" sId="1">
    <oc r="G1405">
      <f>G1406+G1408+G1410</f>
    </oc>
    <nc r="G1405">
      <f>G1406+G1408+G1410</f>
    </nc>
  </rcc>
  <rcc rId="23597" sId="1">
    <oc r="H1405">
      <f>H1406+H1408+H1410</f>
    </oc>
    <nc r="H1405">
      <f>H1406+H1408+H1410</f>
    </nc>
  </rcc>
  <rcc rId="23598" sId="1">
    <oc r="I1405">
      <f>I1406+I1408+I1410</f>
    </oc>
    <nc r="I1405">
      <f>I1406+I1408+I1410</f>
    </nc>
  </rcc>
  <rcc rId="23599" sId="1">
    <oc r="J1405">
      <f>J1406+J1408+J1410</f>
    </oc>
    <nc r="J1405">
      <f>J1406+J1408+J1410</f>
    </nc>
  </rcc>
  <rcc rId="23600" sId="1">
    <oc r="K1405">
      <f>K1406+K1408+K1410</f>
    </oc>
    <nc r="K1405">
      <f>K1406+K1408+K1410</f>
    </nc>
  </rcc>
  <rcc rId="23601" sId="1">
    <oc r="L1405">
      <f>L1406+L1408+L1410</f>
    </oc>
    <nc r="L1405">
      <f>L1406+L1408+L1410</f>
    </nc>
  </rcc>
  <rcc rId="23602" sId="1">
    <oc r="M1405">
      <f>M1406+M1408+M1410</f>
    </oc>
    <nc r="M1405">
      <f>M1406+M1408+M1410</f>
    </nc>
  </rcc>
  <rcc rId="23603" sId="1">
    <oc r="N1405">
      <f>N1406+N1408+N1410</f>
    </oc>
    <nc r="N1405">
      <f>N1406+N1408+N1410</f>
    </nc>
  </rcc>
  <rcc rId="23604" sId="1">
    <oc r="O1405">
      <f>O1406+O1408+O1410</f>
    </oc>
    <nc r="O1405">
      <f>O1406+O1408+O1410</f>
    </nc>
  </rcc>
  <rcc rId="23605" sId="1">
    <oc r="P1405">
      <f>P1406+P1408+P1410</f>
    </oc>
    <nc r="P1405">
      <f>P1406+P1408+P1410</f>
    </nc>
  </rcc>
  <rcc rId="23606" sId="1">
    <oc r="Q1405">
      <f>Q1406+Q1408+Q1410</f>
    </oc>
    <nc r="Q1405">
      <f>Q1406+Q1408+Q1410</f>
    </nc>
  </rcc>
  <rcc rId="23607" sId="1">
    <nc r="D1413">
      <f>D1414</f>
    </nc>
  </rcc>
  <rcc rId="23608" sId="1">
    <nc r="E1413">
      <f>E1414</f>
    </nc>
  </rcc>
  <rcc rId="23609" sId="1">
    <nc r="F1413">
      <f>F1414</f>
    </nc>
  </rcc>
  <rcc rId="23610" sId="1">
    <nc r="G1413">
      <f>G1414</f>
    </nc>
  </rcc>
  <rcc rId="23611" sId="1">
    <nc r="H1413">
      <f>H1414</f>
    </nc>
  </rcc>
  <rcc rId="23612" sId="1">
    <nc r="I1413">
      <f>I1414</f>
    </nc>
  </rcc>
  <rcc rId="23613" sId="1">
    <nc r="J1413">
      <f>J1414</f>
    </nc>
  </rcc>
  <rcc rId="23614" sId="1">
    <nc r="K1413">
      <f>K1414</f>
    </nc>
  </rcc>
  <rcc rId="23615" sId="1">
    <nc r="L1413">
      <f>L1414</f>
    </nc>
  </rcc>
  <rcc rId="23616" sId="1">
    <oc r="M1413">
      <f>M1414</f>
    </oc>
    <nc r="M1413">
      <f>M1414</f>
    </nc>
  </rcc>
  <rcc rId="23617" sId="1">
    <oc r="N1413">
      <f>N1414</f>
    </oc>
    <nc r="N1413">
      <f>N1414</f>
    </nc>
  </rcc>
  <rcc rId="23618" sId="1">
    <nc r="O1413">
      <f>O1414</f>
    </nc>
  </rcc>
  <rcc rId="23619" sId="1">
    <nc r="P1413">
      <f>P1414</f>
    </nc>
  </rcc>
  <rcc rId="23620" sId="1">
    <nc r="Q1413">
      <f>Q1414</f>
    </nc>
  </rcc>
  <rcc rId="23621" sId="1">
    <oc r="D1415">
      <f>D1416+D1417</f>
    </oc>
    <nc r="D1415">
      <f>D1416+D1417</f>
    </nc>
  </rcc>
  <rcc rId="23622" sId="1">
    <nc r="E1415">
      <f>E1416+E1417</f>
    </nc>
  </rcc>
  <rcc rId="23623" sId="1">
    <nc r="F1415">
      <f>F1416+F1417</f>
    </nc>
  </rcc>
  <rcc rId="23624" sId="1">
    <nc r="G1415">
      <f>G1416+G1417</f>
    </nc>
  </rcc>
  <rcc rId="23625" sId="1">
    <nc r="H1415">
      <f>H1416+H1417</f>
    </nc>
  </rcc>
  <rcc rId="23626" sId="1">
    <nc r="I1415">
      <f>I1416+I1417</f>
    </nc>
  </rcc>
  <rcc rId="23627" sId="1">
    <nc r="J1415">
      <f>J1416+J1417</f>
    </nc>
  </rcc>
  <rcc rId="23628" sId="1">
    <nc r="K1415">
      <f>K1416+K1417</f>
    </nc>
  </rcc>
  <rcc rId="23629" sId="1">
    <nc r="L1415">
      <f>L1416+L1417</f>
    </nc>
  </rcc>
  <rcc rId="23630" sId="1">
    <oc r="M1415">
      <f>M1416+M1417</f>
    </oc>
    <nc r="M1415">
      <f>M1416+M1417</f>
    </nc>
  </rcc>
  <rcc rId="23631" sId="1">
    <oc r="N1415">
      <f>N1416+N1417</f>
    </oc>
    <nc r="N1415">
      <f>N1416+N1417</f>
    </nc>
  </rcc>
  <rcc rId="23632" sId="1">
    <nc r="O1415">
      <f>O1416+O1417</f>
    </nc>
  </rcc>
  <rcc rId="23633" sId="1">
    <nc r="P1415">
      <f>P1416+P1417</f>
    </nc>
  </rcc>
  <rcc rId="23634" sId="1">
    <nc r="Q1415">
      <f>Q1416+Q1417</f>
    </nc>
  </rcc>
  <rcc rId="23635" sId="1">
    <nc r="D1418">
      <f>D1419</f>
    </nc>
  </rcc>
  <rcc rId="23636" sId="1">
    <nc r="E1418">
      <f>E1419</f>
    </nc>
  </rcc>
  <rcc rId="23637" sId="1">
    <nc r="F1418">
      <f>F1419</f>
    </nc>
  </rcc>
  <rcc rId="23638" sId="1">
    <nc r="G1418">
      <f>G1419</f>
    </nc>
  </rcc>
  <rcc rId="23639" sId="1">
    <nc r="H1418">
      <f>H1419</f>
    </nc>
  </rcc>
  <rcc rId="23640" sId="1">
    <nc r="I1418">
      <f>I1419</f>
    </nc>
  </rcc>
  <rcc rId="23641" sId="1">
    <nc r="J1418">
      <f>J1419</f>
    </nc>
  </rcc>
  <rcc rId="23642" sId="1">
    <nc r="K1418">
      <f>K1419</f>
    </nc>
  </rcc>
  <rcc rId="23643" sId="1">
    <nc r="L1418">
      <f>L1419</f>
    </nc>
  </rcc>
  <rcc rId="23644" sId="1">
    <oc r="M1418">
      <f>M1419</f>
    </oc>
    <nc r="M1418">
      <f>M1419</f>
    </nc>
  </rcc>
  <rcc rId="23645" sId="1">
    <oc r="N1418">
      <f>N1419</f>
    </oc>
    <nc r="N1418">
      <f>N1419</f>
    </nc>
  </rcc>
  <rcc rId="23646" sId="1" odxf="1" dxf="1">
    <nc r="O1418">
      <f>O1419</f>
    </nc>
    <odxf>
      <alignment wrapText="0" readingOrder="0"/>
    </odxf>
    <ndxf>
      <alignment wrapText="1" readingOrder="0"/>
    </ndxf>
  </rcc>
  <rcc rId="23647" sId="1" odxf="1" dxf="1">
    <nc r="P1418">
      <f>P1419</f>
    </nc>
    <odxf>
      <alignment wrapText="0" readingOrder="0"/>
    </odxf>
    <ndxf>
      <alignment wrapText="1" readingOrder="0"/>
    </ndxf>
  </rcc>
  <rcc rId="23648" sId="1" odxf="1" dxf="1">
    <nc r="Q1418">
      <f>Q1419</f>
    </nc>
    <odxf>
      <alignment wrapText="0" readingOrder="0"/>
    </odxf>
    <ndxf>
      <alignment wrapText="1" readingOrder="0"/>
    </ndxf>
  </rcc>
  <rcc rId="23649" sId="1">
    <oc r="D1412">
      <f>D1413+D1415+D1418</f>
    </oc>
    <nc r="D1412">
      <f>D1413+D1415+D1418</f>
    </nc>
  </rcc>
  <rcc rId="23650" sId="1">
    <oc r="E1412">
      <f>E1413+E1415+E1418</f>
    </oc>
    <nc r="E1412">
      <f>E1413+E1415+E1418</f>
    </nc>
  </rcc>
  <rcc rId="23651" sId="1">
    <oc r="F1412">
      <f>F1413+F1415+F1418</f>
    </oc>
    <nc r="F1412">
      <f>F1413+F1415+F1418</f>
    </nc>
  </rcc>
  <rcc rId="23652" sId="1">
    <oc r="G1412">
      <f>G1413+G1415+G1418</f>
    </oc>
    <nc r="G1412">
      <f>G1413+G1415+G1418</f>
    </nc>
  </rcc>
  <rcc rId="23653" sId="1">
    <oc r="H1412">
      <f>H1413+H1415+H1418</f>
    </oc>
    <nc r="H1412">
      <f>H1413+H1415+H1418</f>
    </nc>
  </rcc>
  <rcc rId="23654" sId="1">
    <oc r="I1412">
      <f>I1413+I1415+I1418</f>
    </oc>
    <nc r="I1412">
      <f>I1413+I1415+I1418</f>
    </nc>
  </rcc>
  <rcc rId="23655" sId="1">
    <oc r="J1412">
      <f>J1413+J1415+J1418</f>
    </oc>
    <nc r="J1412">
      <f>J1413+J1415+J1418</f>
    </nc>
  </rcc>
  <rcc rId="23656" sId="1">
    <oc r="K1412">
      <f>K1413+K1415+K1418</f>
    </oc>
    <nc r="K1412">
      <f>K1413+K1415+K1418</f>
    </nc>
  </rcc>
  <rcc rId="23657" sId="1">
    <oc r="L1412">
      <f>L1413+L1415+L1418</f>
    </oc>
    <nc r="L1412">
      <f>L1413+L1415+L1418</f>
    </nc>
  </rcc>
  <rcc rId="23658" sId="1">
    <oc r="M1412">
      <f>M1413+M1415+M1418</f>
    </oc>
    <nc r="M1412">
      <f>M1413+M1415+M1418</f>
    </nc>
  </rcc>
  <rcc rId="23659" sId="1">
    <oc r="N1412">
      <f>N1413+N1415+N1418</f>
    </oc>
    <nc r="N1412">
      <f>N1413+N1415+N1418</f>
    </nc>
  </rcc>
  <rcc rId="23660" sId="1">
    <oc r="O1412">
      <f>O1413+O1415+O1418</f>
    </oc>
    <nc r="O1412">
      <f>O1413+O1415+O1418</f>
    </nc>
  </rcc>
  <rcc rId="23661" sId="1">
    <oc r="P1412">
      <f>P1413+P1415+P1418</f>
    </oc>
    <nc r="P1412">
      <f>P1413+P1415+P1418</f>
    </nc>
  </rcc>
  <rcc rId="23662" sId="1">
    <oc r="Q1412">
      <f>Q1413+Q1415+Q1418</f>
    </oc>
    <nc r="Q1412">
      <f>Q1413+Q1415+Q1418</f>
    </nc>
  </rcc>
  <rcc rId="23663" sId="1">
    <oc r="D1421">
      <f>SUM(D1422:D1424)</f>
    </oc>
    <nc r="D1421">
      <f>SUM(D1422:D1424)</f>
    </nc>
  </rcc>
  <rcc rId="23664" sId="1">
    <oc r="E1421">
      <f>SUM(E1422:E1424)</f>
    </oc>
    <nc r="E1421">
      <f>SUM(E1422:E1424)</f>
    </nc>
  </rcc>
  <rcc rId="23665" sId="1">
    <oc r="F1421">
      <f>SUM(F1422:F1424)</f>
    </oc>
    <nc r="F1421">
      <f>SUM(F1422:F1424)</f>
    </nc>
  </rcc>
  <rcc rId="23666" sId="1">
    <oc r="G1421">
      <f>SUM(G1422:G1424)</f>
    </oc>
    <nc r="G1421">
      <f>SUM(G1422:G1424)</f>
    </nc>
  </rcc>
  <rcc rId="23667" sId="1">
    <oc r="H1421">
      <f>SUM(H1422:H1424)</f>
    </oc>
    <nc r="H1421">
      <f>SUM(H1422:H1424)</f>
    </nc>
  </rcc>
  <rcc rId="23668" sId="1">
    <oc r="I1421">
      <f>SUM(I1422:I1424)</f>
    </oc>
    <nc r="I1421">
      <f>SUM(I1422:I1424)</f>
    </nc>
  </rcc>
  <rcc rId="23669" sId="1">
    <oc r="J1421">
      <f>SUM(J1422:J1424)</f>
    </oc>
    <nc r="J1421">
      <f>SUM(J1422:J1424)</f>
    </nc>
  </rcc>
  <rcc rId="23670" sId="1">
    <oc r="K1421">
      <f>SUM(K1422:K1424)</f>
    </oc>
    <nc r="K1421">
      <f>SUM(K1422:K1424)</f>
    </nc>
  </rcc>
  <rcc rId="23671" sId="1" odxf="1" dxf="1">
    <oc r="L1421">
      <f>SUM(L1422:L1424)</f>
    </oc>
    <nc r="L1421">
      <f>SUM(L1422:L1424)</f>
    </nc>
    <odxf>
      <border outline="0">
        <right/>
      </border>
    </odxf>
    <ndxf>
      <border outline="0">
        <right style="thin">
          <color indexed="64"/>
        </right>
      </border>
    </ndxf>
  </rcc>
  <rcc rId="23672" sId="1">
    <oc r="M1421">
      <f>SUM(M1422:M1424)</f>
    </oc>
    <nc r="M1421">
      <f>SUM(M1422:M1424)</f>
    </nc>
  </rcc>
  <rcc rId="23673" sId="1">
    <oc r="N1421">
      <f>SUM(N1422:N1424)</f>
    </oc>
    <nc r="N1421">
      <f>SUM(N1422:N1424)</f>
    </nc>
  </rcc>
  <rcc rId="23674" sId="1">
    <oc r="O1421">
      <f>SUM(O1422:O1424)</f>
    </oc>
    <nc r="O1421">
      <f>SUM(O1422:O1424)</f>
    </nc>
  </rcc>
  <rcc rId="23675" sId="1">
    <oc r="P1421">
      <f>SUM(P1422:P1424)</f>
    </oc>
    <nc r="P1421">
      <f>SUM(P1422:P1424)</f>
    </nc>
  </rcc>
  <rcc rId="23676" sId="1">
    <oc r="Q1421">
      <f>SUM(Q1422:Q1424)</f>
    </oc>
    <nc r="Q1421">
      <f>SUM(Q1422:Q1424)</f>
    </nc>
  </rcc>
  <rcc rId="23677" sId="1">
    <oc r="D1425">
      <f>SUM(D1426:D1436)</f>
    </oc>
    <nc r="D1425">
      <f>SUM(D1426:D1436)</f>
    </nc>
  </rcc>
  <rcc rId="23678" sId="1">
    <oc r="E1425">
      <f>SUM(E1426:E1436)</f>
    </oc>
    <nc r="E1425">
      <f>SUM(E1426:E1436)</f>
    </nc>
  </rcc>
  <rcc rId="23679" sId="1">
    <oc r="F1425">
      <f>SUM(F1426:F1436)</f>
    </oc>
    <nc r="F1425">
      <f>SUM(F1426:F1436)</f>
    </nc>
  </rcc>
  <rcc rId="23680" sId="1">
    <oc r="G1425">
      <f>SUM(G1426:G1436)</f>
    </oc>
    <nc r="G1425">
      <f>SUM(G1426:G1436)</f>
    </nc>
  </rcc>
  <rcc rId="23681" sId="1">
    <oc r="H1425">
      <f>SUM(H1426:H1436)</f>
    </oc>
    <nc r="H1425">
      <f>SUM(H1426:H1436)</f>
    </nc>
  </rcc>
  <rcc rId="23682" sId="1">
    <oc r="I1425">
      <f>SUM(I1426:I1436)</f>
    </oc>
    <nc r="I1425">
      <f>SUM(I1426:I1436)</f>
    </nc>
  </rcc>
  <rcc rId="23683" sId="1">
    <oc r="J1425">
      <f>SUM(J1426:J1436)</f>
    </oc>
    <nc r="J1425">
      <f>SUM(J1426:J1436)</f>
    </nc>
  </rcc>
  <rcc rId="23684" sId="1">
    <oc r="K1425">
      <f>SUM(K1426:K1436)</f>
    </oc>
    <nc r="K1425">
      <f>SUM(K1426:K1436)</f>
    </nc>
  </rcc>
  <rcc rId="23685" sId="1" odxf="1" dxf="1">
    <oc r="L1425">
      <f>SUM(L1426:L1436)</f>
    </oc>
    <nc r="L1425">
      <f>SUM(L1426:L1436)</f>
    </nc>
    <odxf>
      <border outline="0">
        <right/>
      </border>
    </odxf>
    <ndxf>
      <border outline="0">
        <right style="thin">
          <color indexed="64"/>
        </right>
      </border>
    </ndxf>
  </rcc>
  <rcc rId="23686" sId="1">
    <oc r="M1425">
      <f>SUM(M1426:M1436)</f>
    </oc>
    <nc r="M1425">
      <f>SUM(M1426:M1436)</f>
    </nc>
  </rcc>
  <rcc rId="23687" sId="1">
    <oc r="N1425">
      <f>SUM(N1426:N1436)</f>
    </oc>
    <nc r="N1425">
      <f>SUM(N1426:N1436)</f>
    </nc>
  </rcc>
  <rcc rId="23688" sId="1">
    <oc r="O1425">
      <f>SUM(O1426:O1436)</f>
    </oc>
    <nc r="O1425">
      <f>SUM(O1426:O1436)</f>
    </nc>
  </rcc>
  <rcc rId="23689" sId="1">
    <oc r="P1425">
      <f>SUM(P1426:P1436)</f>
    </oc>
    <nc r="P1425">
      <f>SUM(P1426:P1436)</f>
    </nc>
  </rcc>
  <rcc rId="23690" sId="1">
    <oc r="Q1425">
      <f>SUM(Q1426:Q1436)</f>
    </oc>
    <nc r="Q1425">
      <f>SUM(Q1426:Q1436)</f>
    </nc>
  </rcc>
  <rcc rId="23691" sId="1">
    <oc r="D1437">
      <f>SUM(D1438:D1452)</f>
    </oc>
    <nc r="D1437">
      <f>SUM(D1438:D1452)</f>
    </nc>
  </rcc>
  <rcc rId="23692" sId="1">
    <oc r="E1437">
      <f>SUM(E1438:E1452)</f>
    </oc>
    <nc r="E1437">
      <f>SUM(E1438:E1452)</f>
    </nc>
  </rcc>
  <rcc rId="23693" sId="1">
    <oc r="F1437">
      <f>SUM(F1438:F1452)</f>
    </oc>
    <nc r="F1437">
      <f>SUM(F1438:F1452)</f>
    </nc>
  </rcc>
  <rcc rId="23694" sId="1">
    <oc r="G1437">
      <f>SUM(G1438:G1452)</f>
    </oc>
    <nc r="G1437">
      <f>SUM(G1438:G1452)</f>
    </nc>
  </rcc>
  <rcc rId="23695" sId="1">
    <oc r="H1437">
      <f>SUM(H1438:H1452)</f>
    </oc>
    <nc r="H1437">
      <f>SUM(H1438:H1452)</f>
    </nc>
  </rcc>
  <rcc rId="23696" sId="1">
    <oc r="I1437">
      <f>SUM(I1438:I1452)</f>
    </oc>
    <nc r="I1437">
      <f>SUM(I1438:I1452)</f>
    </nc>
  </rcc>
  <rcc rId="23697" sId="1">
    <oc r="J1437">
      <f>SUM(J1438:J1452)</f>
    </oc>
    <nc r="J1437">
      <f>SUM(J1438:J1452)</f>
    </nc>
  </rcc>
  <rcc rId="23698" sId="1">
    <oc r="K1437">
      <f>SUM(K1438:K1452)</f>
    </oc>
    <nc r="K1437">
      <f>SUM(K1438:K1452)</f>
    </nc>
  </rcc>
  <rcc rId="23699" sId="1" odxf="1" dxf="1">
    <oc r="L1437">
      <f>SUM(L1438:L1452)</f>
    </oc>
    <nc r="L1437">
      <f>SUM(L1438:L1452)</f>
    </nc>
    <odxf>
      <border outline="0">
        <right/>
      </border>
    </odxf>
    <ndxf>
      <border outline="0">
        <right style="thin">
          <color indexed="64"/>
        </right>
      </border>
    </ndxf>
  </rcc>
  <rcc rId="23700" sId="1">
    <oc r="M1437">
      <f>SUM(M1438:M1452)</f>
    </oc>
    <nc r="M1437">
      <f>SUM(M1438:M1452)</f>
    </nc>
  </rcc>
  <rcc rId="23701" sId="1">
    <oc r="N1437">
      <f>SUM(N1438:N1452)</f>
    </oc>
    <nc r="N1437">
      <f>SUM(N1438:N1452)</f>
    </nc>
  </rcc>
  <rcc rId="23702" sId="1">
    <oc r="O1437">
      <f>SUM(O1438:O1452)</f>
    </oc>
    <nc r="O1437">
      <f>SUM(O1438:O1452)</f>
    </nc>
  </rcc>
  <rcc rId="23703" sId="1">
    <oc r="P1437">
      <f>SUM(P1438:P1452)</f>
    </oc>
    <nc r="P1437">
      <f>SUM(P1438:P1452)</f>
    </nc>
  </rcc>
  <rcc rId="23704" sId="1">
    <oc r="Q1437">
      <f>SUM(Q1438:Q1452)</f>
    </oc>
    <nc r="Q1437">
      <f>SUM(Q1438:Q1452)</f>
    </nc>
  </rcc>
  <rcc rId="23705" sId="1">
    <oc r="D1420">
      <f>D1421+D1425+D1437</f>
    </oc>
    <nc r="D1420">
      <f>D1421+D1425+D1437</f>
    </nc>
  </rcc>
  <rcc rId="23706" sId="1">
    <oc r="E1420">
      <f>E1421+E1425+E1437</f>
    </oc>
    <nc r="E1420">
      <f>E1421+E1425+E1437</f>
    </nc>
  </rcc>
  <rcc rId="23707" sId="1">
    <oc r="F1420">
      <f>F1421+F1425+F1437</f>
    </oc>
    <nc r="F1420">
      <f>F1421+F1425+F1437</f>
    </nc>
  </rcc>
  <rcc rId="23708" sId="1">
    <oc r="G1420">
      <f>G1421+G1425+G1437</f>
    </oc>
    <nc r="G1420">
      <f>G1421+G1425+G1437</f>
    </nc>
  </rcc>
  <rcc rId="23709" sId="1">
    <oc r="H1420">
      <f>H1421+H1425+H1437</f>
    </oc>
    <nc r="H1420">
      <f>H1421+H1425+H1437</f>
    </nc>
  </rcc>
  <rcc rId="23710" sId="1">
    <oc r="I1420">
      <f>I1421+I1425+I1437</f>
    </oc>
    <nc r="I1420">
      <f>I1421+I1425+I1437</f>
    </nc>
  </rcc>
  <rcc rId="23711" sId="1">
    <oc r="J1420">
      <f>J1421+J1425+J1437</f>
    </oc>
    <nc r="J1420">
      <f>J1421+J1425+J1437</f>
    </nc>
  </rcc>
  <rcc rId="23712" sId="1">
    <oc r="K1420">
      <f>K1421+K1425+K1437</f>
    </oc>
    <nc r="K1420">
      <f>K1421+K1425+K1437</f>
    </nc>
  </rcc>
  <rcc rId="23713" sId="1" odxf="1" dxf="1">
    <oc r="L1420">
      <f>L1421+L1425+L1437</f>
    </oc>
    <nc r="L1420">
      <f>L1421+L1425+L1437</f>
    </nc>
    <odxf>
      <border outline="0">
        <right/>
      </border>
    </odxf>
    <ndxf>
      <border outline="0">
        <right style="thin">
          <color indexed="64"/>
        </right>
      </border>
    </ndxf>
  </rcc>
  <rcc rId="23714" sId="1">
    <oc r="M1420">
      <f>M1421+M1425+M1437</f>
    </oc>
    <nc r="M1420">
      <f>M1421+M1425+M1437</f>
    </nc>
  </rcc>
  <rcc rId="23715" sId="1">
    <oc r="N1420">
      <f>N1421+N1425+N1437</f>
    </oc>
    <nc r="N1420">
      <f>N1421+N1425+N1437</f>
    </nc>
  </rcc>
  <rcc rId="23716" sId="1">
    <oc r="O1420">
      <f>O1421+O1425+O1437</f>
    </oc>
    <nc r="O1420">
      <f>O1421+O1425+O1437</f>
    </nc>
  </rcc>
  <rcc rId="23717" sId="1">
    <oc r="P1420">
      <f>P1421+P1425+P1437</f>
    </oc>
    <nc r="P1420">
      <f>P1421+P1425+P1437</f>
    </nc>
  </rcc>
  <rcc rId="23718" sId="1">
    <oc r="Q1420">
      <f>Q1421+Q1425+Q1437</f>
    </oc>
    <nc r="Q1420">
      <f>Q1421+Q1425+Q1437</f>
    </nc>
  </rcc>
  <rcc rId="23719" sId="1" numFmtId="4">
    <oc r="C1454">
      <v>2534114</v>
    </oc>
    <nc r="C1454">
      <f>SUM(C1455:C1463)</f>
    </nc>
  </rcc>
  <rcc rId="23720" sId="1" numFmtId="4">
    <oc r="D1454">
      <v>2534114</v>
    </oc>
    <nc r="D1454">
      <f>SUM(D1455:D1463)</f>
    </nc>
  </rcc>
  <rcc rId="23721" sId="1" odxf="1" dxf="1">
    <oc r="E1454">
      <f>SUM(E1475:E1478)</f>
    </oc>
    <nc r="E1454">
      <f>SUM(E1455:E1463)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2" sId="1" odxf="1" dxf="1">
    <oc r="F1454">
      <f>SUM(F1475:F1478)</f>
    </oc>
    <nc r="F1454">
      <f>SUM(F1455:F1463)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3" sId="1" odxf="1" dxf="1">
    <oc r="G1454">
      <f>SUM(G1475:G1478)</f>
    </oc>
    <nc r="G1454">
      <f>SUM(G1455:G1463)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4" sId="1" odxf="1" dxf="1">
    <oc r="H1454">
      <f>SUM(H1475:H1478)</f>
    </oc>
    <nc r="H1454">
      <f>SUM(H1455:H1463)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5" sId="1" odxf="1" dxf="1">
    <oc r="I1454">
      <f>SUM(I1475:I1478)</f>
    </oc>
    <nc r="I1454">
      <f>SUM(I1455:I1463)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6" sId="1" odxf="1" dxf="1">
    <oc r="J1454">
      <f>SUM(J1475:J1478)</f>
    </oc>
    <nc r="J1454">
      <f>SUM(J1455:J1463)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7" sId="1" odxf="1" dxf="1">
    <oc r="K1454">
      <f>SUM(K1475:K1478)</f>
    </oc>
    <nc r="K1454">
      <f>SUM(K1455:K1463)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8" sId="1" odxf="1" dxf="1">
    <oc r="L1454">
      <f>SUM(L1475:L1478)</f>
    </oc>
    <nc r="L1454">
      <f>SUM(L1455:L1463)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29" sId="1" odxf="1" dxf="1">
    <oc r="M1454">
      <f>SUM(M1475:M1478)</f>
    </oc>
    <nc r="M1454">
      <f>SUM(M1455:M1463)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30" sId="1" odxf="1" dxf="1">
    <oc r="N1454">
      <f>SUM(N1475:N1478)</f>
    </oc>
    <nc r="N1454">
      <f>SUM(N1455:N1463)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31" sId="1" odxf="1" dxf="1">
    <oc r="O1454">
      <f>SUM(O1475:O1478)</f>
    </oc>
    <nc r="O1454">
      <f>SUM(O1455:O1463)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32" sId="1" odxf="1" dxf="1">
    <oc r="P1454">
      <f>SUM(P1475:P1478)</f>
    </oc>
    <nc r="P1454">
      <f>SUM(P1455:P1463)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33" sId="1" odxf="1" dxf="1">
    <oc r="Q1454">
      <f>SUM(Q1475:Q1478)</f>
    </oc>
    <nc r="Q1454">
      <f>SUM(Q1455:Q1463)</f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c rId="23734" sId="1">
    <oc r="D1485">
      <f>SUM(D1486:D1488)</f>
    </oc>
    <nc r="D1485">
      <f>SUM(D1486:D1488)</f>
    </nc>
  </rcc>
  <rcc rId="23735" sId="1">
    <oc r="E1485">
      <f>SUM(E1486:E1488)</f>
    </oc>
    <nc r="E1485">
      <f>SUM(E1486:E1488)</f>
    </nc>
  </rcc>
  <rcc rId="23736" sId="1">
    <oc r="F1485">
      <f>SUM(F1486:F1488)</f>
    </oc>
    <nc r="F1485">
      <f>SUM(F1486:F1488)</f>
    </nc>
  </rcc>
  <rcc rId="23737" sId="1">
    <oc r="G1485">
      <f>SUM(G1486:G1488)</f>
    </oc>
    <nc r="G1485">
      <f>SUM(G1486:G1488)</f>
    </nc>
  </rcc>
  <rcc rId="23738" sId="1">
    <oc r="H1485">
      <f>SUM(H1486:H1488)</f>
    </oc>
    <nc r="H1485">
      <f>SUM(H1486:H1488)</f>
    </nc>
  </rcc>
  <rcc rId="23739" sId="1">
    <oc r="I1485">
      <f>SUM(I1486:I1488)</f>
    </oc>
    <nc r="I1485">
      <f>SUM(I1486:I1488)</f>
    </nc>
  </rcc>
  <rcc rId="23740" sId="1">
    <oc r="J1485">
      <f>SUM(J1486:J1488)</f>
    </oc>
    <nc r="J1485">
      <f>SUM(J1486:J1488)</f>
    </nc>
  </rcc>
  <rcc rId="23741" sId="1">
    <oc r="K1485">
      <f>SUM(K1486:K1488)</f>
    </oc>
    <nc r="K1485">
      <f>SUM(K1486:K1488)</f>
    </nc>
  </rcc>
  <rcc rId="23742" sId="1">
    <oc r="L1485">
      <f>SUM(L1486:L1488)</f>
    </oc>
    <nc r="L1485">
      <f>SUM(L1486:L1488)</f>
    </nc>
  </rcc>
  <rcc rId="23743" sId="1">
    <oc r="M1485">
      <f>SUM(M1486:M1488)</f>
    </oc>
    <nc r="M1485">
      <f>SUM(M1486:M1488)</f>
    </nc>
  </rcc>
  <rcc rId="23744" sId="1">
    <oc r="N1485">
      <f>SUM(N1486:N1488)</f>
    </oc>
    <nc r="N1485">
      <f>SUM(N1486:N1488)</f>
    </nc>
  </rcc>
  <rcc rId="23745" sId="1">
    <oc r="O1485">
      <f>SUM(O1486:O1488)</f>
    </oc>
    <nc r="O1485">
      <f>SUM(O1486:O1488)</f>
    </nc>
  </rcc>
  <rcc rId="23746" sId="1">
    <oc r="P1485">
      <f>SUM(P1486:P1488)</f>
    </oc>
    <nc r="P1485">
      <f>SUM(P1486:P1488)</f>
    </nc>
  </rcc>
  <rcc rId="23747" sId="1">
    <oc r="Q1485">
      <f>SUM(Q1486:Q1488)</f>
    </oc>
    <nc r="Q1485">
      <f>SUM(Q1486:Q1488)</f>
    </nc>
  </rcc>
  <rcc rId="23748" sId="1">
    <oc r="D1489">
      <f>SUM(D1490:D1497)</f>
    </oc>
    <nc r="D1489">
      <f>SUM(D1490:D1497)</f>
    </nc>
  </rcc>
  <rcc rId="23749" sId="1">
    <oc r="E1489">
      <f>SUM(E1490:E1497)</f>
    </oc>
    <nc r="E1489">
      <f>SUM(E1490:E1497)</f>
    </nc>
  </rcc>
  <rcc rId="23750" sId="1">
    <oc r="F1489">
      <f>SUM(F1490:F1497)</f>
    </oc>
    <nc r="F1489">
      <f>SUM(F1490:F1497)</f>
    </nc>
  </rcc>
  <rcc rId="23751" sId="1">
    <oc r="G1489">
      <f>SUM(G1490:G1497)</f>
    </oc>
    <nc r="G1489">
      <f>SUM(G1490:G1497)</f>
    </nc>
  </rcc>
  <rcc rId="23752" sId="1">
    <oc r="H1489">
      <f>SUM(H1490:H1497)</f>
    </oc>
    <nc r="H1489">
      <f>SUM(H1490:H1497)</f>
    </nc>
  </rcc>
  <rcc rId="23753" sId="1">
    <oc r="I1489">
      <f>SUM(I1490:I1497)</f>
    </oc>
    <nc r="I1489">
      <f>SUM(I1490:I1497)</f>
    </nc>
  </rcc>
  <rcc rId="23754" sId="1">
    <oc r="J1489">
      <f>SUM(J1490:J1497)</f>
    </oc>
    <nc r="J1489">
      <f>SUM(J1490:J1497)</f>
    </nc>
  </rcc>
  <rcc rId="23755" sId="1">
    <oc r="K1489">
      <f>SUM(K1490:K1497)</f>
    </oc>
    <nc r="K1489">
      <f>SUM(K1490:K1497)</f>
    </nc>
  </rcc>
  <rcc rId="23756" sId="1">
    <oc r="L1489">
      <f>SUM(L1490:L1497)</f>
    </oc>
    <nc r="L1489">
      <f>SUM(L1490:L1497)</f>
    </nc>
  </rcc>
  <rcc rId="23757" sId="1">
    <oc r="M1489">
      <f>SUM(M1490:M1497)</f>
    </oc>
    <nc r="M1489">
      <f>SUM(M1490:M1497)</f>
    </nc>
  </rcc>
  <rcc rId="23758" sId="1">
    <oc r="N1489">
      <f>SUM(N1490:N1497)</f>
    </oc>
    <nc r="N1489">
      <f>SUM(N1490:N1497)</f>
    </nc>
  </rcc>
  <rcc rId="23759" sId="1">
    <oc r="O1489">
      <f>SUM(O1490:O1497)</f>
    </oc>
    <nc r="O1489">
      <f>SUM(O1490:O1497)</f>
    </nc>
  </rcc>
  <rcc rId="23760" sId="1">
    <oc r="P1489">
      <f>SUM(P1490:P1497)</f>
    </oc>
    <nc r="P1489">
      <f>SUM(P1490:P1497)</f>
    </nc>
  </rcc>
  <rcc rId="23761" sId="1">
    <oc r="Q1489">
      <f>SUM(Q1490:Q1497)</f>
    </oc>
    <nc r="Q1489">
      <f>SUM(Q1490:Q1497)</f>
    </nc>
  </rcc>
  <rcc rId="23762" sId="1">
    <oc r="D1498">
      <f>SUM(D1499:D1503)</f>
    </oc>
    <nc r="D1498">
      <f>SUM(D1499:D1503)</f>
    </nc>
  </rcc>
  <rcc rId="23763" sId="1">
    <oc r="E1498">
      <f>SUM(E1499:E1503)</f>
    </oc>
    <nc r="E1498">
      <f>SUM(E1499:E1503)</f>
    </nc>
  </rcc>
  <rcc rId="23764" sId="1">
    <oc r="F1498">
      <f>SUM(F1499:F1503)</f>
    </oc>
    <nc r="F1498">
      <f>SUM(F1499:F1503)</f>
    </nc>
  </rcc>
  <rcc rId="23765" sId="1">
    <oc r="G1498">
      <f>SUM(G1499:G1503)</f>
    </oc>
    <nc r="G1498">
      <f>SUM(G1499:G1503)</f>
    </nc>
  </rcc>
  <rcc rId="23766" sId="1">
    <oc r="H1498">
      <f>SUM(H1499:H1503)</f>
    </oc>
    <nc r="H1498">
      <f>SUM(H1499:H1503)</f>
    </nc>
  </rcc>
  <rcc rId="23767" sId="1">
    <oc r="I1498">
      <f>SUM(I1499:I1503)</f>
    </oc>
    <nc r="I1498">
      <f>SUM(I1499:I1503)</f>
    </nc>
  </rcc>
  <rcc rId="23768" sId="1">
    <oc r="J1498">
      <f>SUM(J1499:J1503)</f>
    </oc>
    <nc r="J1498">
      <f>SUM(J1499:J1503)</f>
    </nc>
  </rcc>
  <rcc rId="23769" sId="1">
    <oc r="K1498">
      <f>SUM(K1499:K1503)</f>
    </oc>
    <nc r="K1498">
      <f>SUM(K1499:K1503)</f>
    </nc>
  </rcc>
  <rcc rId="23770" sId="1">
    <oc r="L1498">
      <f>SUM(L1499:L1503)</f>
    </oc>
    <nc r="L1498">
      <f>SUM(L1499:L1503)</f>
    </nc>
  </rcc>
  <rcc rId="23771" sId="1">
    <oc r="M1498">
      <f>SUM(M1499:M1503)</f>
    </oc>
    <nc r="M1498">
      <f>SUM(M1499:M1503)</f>
    </nc>
  </rcc>
  <rcc rId="23772" sId="1">
    <oc r="N1498">
      <f>SUM(N1499:N1503)</f>
    </oc>
    <nc r="N1498">
      <f>SUM(N1499:N1503)</f>
    </nc>
  </rcc>
  <rcc rId="23773" sId="1">
    <oc r="O1498">
      <f>SUM(O1499:O1503)</f>
    </oc>
    <nc r="O1498">
      <f>SUM(O1499:O1503)</f>
    </nc>
  </rcc>
  <rcc rId="23774" sId="1">
    <oc r="P1498">
      <f>SUM(P1499:P1503)</f>
    </oc>
    <nc r="P1498">
      <f>SUM(P1499:P1503)</f>
    </nc>
  </rcc>
  <rcc rId="23775" sId="1">
    <oc r="Q1498">
      <f>SUM(Q1499:Q1503)</f>
    </oc>
    <nc r="Q1498">
      <f>SUM(Q1499:Q1503)</f>
    </nc>
  </rcc>
  <rcc rId="23776" sId="1">
    <oc r="D1484">
      <f>D1485+D1489+D1498</f>
    </oc>
    <nc r="D1484">
      <f>D1485+D1489+D1498</f>
    </nc>
  </rcc>
  <rcc rId="23777" sId="1">
    <oc r="E1484">
      <f>E1485+E1489+E1498</f>
    </oc>
    <nc r="E1484">
      <f>E1485+E1489+E1498</f>
    </nc>
  </rcc>
  <rcc rId="23778" sId="1">
    <oc r="F1484">
      <f>F1485+F1489+F1498</f>
    </oc>
    <nc r="F1484">
      <f>F1485+F1489+F1498</f>
    </nc>
  </rcc>
  <rcc rId="23779" sId="1">
    <oc r="G1484">
      <f>G1485+G1489+G1498</f>
    </oc>
    <nc r="G1484">
      <f>G1485+G1489+G1498</f>
    </nc>
  </rcc>
  <rcc rId="23780" sId="1">
    <oc r="H1484">
      <f>H1485+H1489+H1498</f>
    </oc>
    <nc r="H1484">
      <f>H1485+H1489+H1498</f>
    </nc>
  </rcc>
  <rcc rId="23781" sId="1">
    <oc r="I1484">
      <f>I1485+I1489+I1498</f>
    </oc>
    <nc r="I1484">
      <f>I1485+I1489+I1498</f>
    </nc>
  </rcc>
  <rcc rId="23782" sId="1">
    <oc r="J1484">
      <f>J1485+J1489+J1498</f>
    </oc>
    <nc r="J1484">
      <f>J1485+J1489+J1498</f>
    </nc>
  </rcc>
  <rcc rId="23783" sId="1">
    <oc r="K1484">
      <f>K1485+K1489+K1498</f>
    </oc>
    <nc r="K1484">
      <f>K1485+K1489+K1498</f>
    </nc>
  </rcc>
  <rcc rId="23784" sId="1">
    <oc r="L1484">
      <f>L1485+L1489+L1498</f>
    </oc>
    <nc r="L1484">
      <f>L1485+L1489+L1498</f>
    </nc>
  </rcc>
  <rcc rId="23785" sId="1">
    <oc r="M1484">
      <f>M1485+M1489+M1498</f>
    </oc>
    <nc r="M1484">
      <f>M1485+M1489+M1498</f>
    </nc>
  </rcc>
  <rcc rId="23786" sId="1">
    <oc r="N1484">
      <f>N1485+N1489+N1498</f>
    </oc>
    <nc r="N1484">
      <f>N1485+N1489+N1498</f>
    </nc>
  </rcc>
  <rcc rId="23787" sId="1">
    <oc r="O1484">
      <f>O1485+O1489+O1498</f>
    </oc>
    <nc r="O1484">
      <f>O1485+O1489+O1498</f>
    </nc>
  </rcc>
  <rcc rId="23788" sId="1">
    <oc r="P1484">
      <f>P1485+P1489+P1498</f>
    </oc>
    <nc r="P1484">
      <f>P1485+P1489+P1498</f>
    </nc>
  </rcc>
  <rcc rId="23789" sId="1">
    <oc r="Q1484">
      <f>Q1485+Q1489+Q1498</f>
    </oc>
    <nc r="Q1484">
      <f>Q1485+Q1489+Q1498</f>
    </nc>
  </rcc>
  <rcc rId="23790" sId="1">
    <oc r="B1503" t="inlineStr">
      <is>
        <t>Михайловский район, с. Михайловское, ул. Карла Маркса, 
д. 24</t>
      </is>
    </oc>
    <nc r="B1503" t="inlineStr">
      <is>
        <t>Михайловский район, с. Михайловское, 
ул. Карла Маркса, д. 24</t>
      </is>
    </nc>
  </rcc>
  <rcc rId="23791" sId="1">
    <oc r="D1505">
      <f>D1506</f>
    </oc>
    <nc r="D1505">
      <f>D1506</f>
    </nc>
  </rcc>
  <rcc rId="23792" sId="1">
    <oc r="E1505">
      <f>E1506</f>
    </oc>
    <nc r="E1505">
      <f>E1506</f>
    </nc>
  </rcc>
  <rcc rId="23793" sId="1">
    <oc r="F1505">
      <f>F1506</f>
    </oc>
    <nc r="F1505">
      <f>F1506</f>
    </nc>
  </rcc>
  <rcc rId="23794" sId="1">
    <oc r="G1505">
      <f>G1506</f>
    </oc>
    <nc r="G1505">
      <f>G1506</f>
    </nc>
  </rcc>
  <rcc rId="23795" sId="1">
    <oc r="H1505">
      <f>H1506</f>
    </oc>
    <nc r="H1505">
      <f>H1506</f>
    </nc>
  </rcc>
  <rcc rId="23796" sId="1">
    <oc r="I1505">
      <f>I1506</f>
    </oc>
    <nc r="I1505">
      <f>I1506</f>
    </nc>
  </rcc>
  <rcc rId="23797" sId="1">
    <oc r="J1505">
      <f>J1506</f>
    </oc>
    <nc r="J1505">
      <f>J1506</f>
    </nc>
  </rcc>
  <rcc rId="23798" sId="1">
    <oc r="K1505">
      <f>K1506</f>
    </oc>
    <nc r="K1505">
      <f>K1506</f>
    </nc>
  </rcc>
  <rcc rId="23799" sId="1">
    <oc r="L1505">
      <f>L1506</f>
    </oc>
    <nc r="L1505">
      <f>L1506</f>
    </nc>
  </rcc>
  <rcc rId="23800" sId="1">
    <oc r="M1505">
      <f>M1506</f>
    </oc>
    <nc r="M1505">
      <f>M1506</f>
    </nc>
  </rcc>
  <rcc rId="23801" sId="1">
    <oc r="N1505">
      <f>N1506</f>
    </oc>
    <nc r="N1505">
      <f>N1506</f>
    </nc>
  </rcc>
  <rcc rId="23802" sId="1">
    <oc r="O1505">
      <f>O1506</f>
    </oc>
    <nc r="O1505">
      <f>O1506</f>
    </nc>
  </rcc>
  <rcc rId="23803" sId="1">
    <oc r="P1505">
      <f>P1506</f>
    </oc>
    <nc r="P1505">
      <f>P1506</f>
    </nc>
  </rcc>
  <rcc rId="23804" sId="1">
    <oc r="Q1505">
      <f>Q1506</f>
    </oc>
    <nc r="Q1505">
      <f>Q1506</f>
    </nc>
  </rcc>
  <rcc rId="23805" sId="1" numFmtId="4">
    <oc r="C1507">
      <v>413108.43</v>
    </oc>
    <nc r="C1507">
      <f>C1508</f>
    </nc>
  </rcc>
  <rcc rId="23806" sId="1" odxf="1" dxf="1" numFmtId="4">
    <oc r="D1507">
      <v>0</v>
    </oc>
    <nc r="D1507">
      <f>D1508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07" sId="1" odxf="1" dxf="1" numFmtId="4">
    <oc r="E1507">
      <v>0</v>
    </oc>
    <nc r="E1507">
      <f>E1508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08" sId="1" odxf="1" dxf="1" numFmtId="4">
    <oc r="F1507">
      <v>0</v>
    </oc>
    <nc r="F1507">
      <f>F1508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09" sId="1" odxf="1" dxf="1" numFmtId="4">
    <oc r="G1507">
      <v>271.5</v>
    </oc>
    <nc r="G1507">
      <f>G1508</f>
    </nc>
    <odxf>
      <border outline="0">
        <left style="thin">
          <color indexed="64"/>
        </left>
      </border>
    </odxf>
    <ndxf>
      <border outline="0">
        <left/>
      </border>
    </ndxf>
  </rcc>
  <rcc rId="23810" sId="1" numFmtId="4">
    <oc r="H1507">
      <v>413108.43</v>
    </oc>
    <nc r="H1507">
      <f>H1508</f>
    </nc>
  </rcc>
  <rcc rId="23811" sId="1" odxf="1" dxf="1" numFmtId="4">
    <oc r="I1507">
      <v>0</v>
    </oc>
    <nc r="I1507">
      <f>I1508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2" sId="1" odxf="1" dxf="1" numFmtId="4">
    <oc r="J1507">
      <v>0</v>
    </oc>
    <nc r="J1507">
      <f>J1508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3" sId="1" odxf="1" dxf="1" numFmtId="4">
    <oc r="K1507">
      <v>0</v>
    </oc>
    <nc r="K1507">
      <f>K1508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4" sId="1" odxf="1" dxf="1" numFmtId="4">
    <oc r="L1507">
      <v>0</v>
    </oc>
    <nc r="L1507">
      <f>L1508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5" sId="1" odxf="1" dxf="1" numFmtId="4">
    <oc r="M1507">
      <v>0</v>
    </oc>
    <nc r="M1507">
      <f>M1508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6" sId="1" odxf="1" dxf="1" numFmtId="4">
    <oc r="N1507">
      <v>0</v>
    </oc>
    <nc r="N1507">
      <f>N1508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7" sId="1" odxf="1" dxf="1" numFmtId="4">
    <oc r="O1507">
      <v>0</v>
    </oc>
    <nc r="O1507">
      <f>O1508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8" sId="1" odxf="1" dxf="1" numFmtId="4">
    <oc r="P1507">
      <v>0</v>
    </oc>
    <nc r="P1507">
      <f>P1508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cc rId="23819" sId="1" odxf="1" dxf="1" numFmtId="4">
    <oc r="Q1507">
      <v>0</v>
    </oc>
    <nc r="Q1507">
      <f>Q1508</f>
    </nc>
    <odxf>
      <alignment wrapText="1" readingOrder="0"/>
      <border outline="0">
        <left style="thin">
          <color indexed="64"/>
        </left>
        <bottom style="thin">
          <color indexed="64"/>
        </bottom>
      </border>
    </odxf>
    <ndxf>
      <alignment wrapText="0" readingOrder="0"/>
      <border outline="0">
        <left/>
        <bottom/>
      </border>
    </ndxf>
  </rcc>
  <rm rId="23820" sheetId="1" source="H623" destination="Q623" sourceSheetId="1">
    <rcc rId="0" sId="1" dxf="1" numFmtId="4">
      <nc r="Q623">
        <v>0</v>
      </nc>
      <ndxf>
        <font>
          <b/>
          <sz val="14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23821" sId="1" numFmtId="4">
    <oc r="G623">
      <v>1340</v>
    </oc>
    <nc r="G623"/>
  </rcc>
  <rfmt sheetId="1" sqref="A610" start="0" length="2147483647">
    <dxf>
      <font>
        <b/>
      </font>
    </dxf>
  </rfmt>
  <rcc rId="23822" sId="1">
    <oc r="D610">
      <f>D611+D654+D742</f>
    </oc>
    <nc r="D610">
      <f>D611+D654+D742</f>
    </nc>
  </rcc>
  <rcc rId="23823" sId="1">
    <oc r="E610">
      <f>E611+E654+E742</f>
    </oc>
    <nc r="E610">
      <f>E611+E654+E742</f>
    </nc>
  </rcc>
  <rcc rId="23824" sId="1">
    <oc r="F610">
      <f>F611+F654+F742</f>
    </oc>
    <nc r="F610">
      <f>F611+F654+F742</f>
    </nc>
  </rcc>
  <rcc rId="23825" sId="1">
    <oc r="G610">
      <f>G611+G654+G742</f>
    </oc>
    <nc r="G610">
      <f>G611+G654+G742</f>
    </nc>
  </rcc>
  <rcc rId="23826" sId="1">
    <oc r="H610">
      <f>H611+H654+H742</f>
    </oc>
    <nc r="H610">
      <f>H611+H654+H742</f>
    </nc>
  </rcc>
  <rcc rId="23827" sId="1">
    <oc r="I610">
      <f>I611+I654+I742</f>
    </oc>
    <nc r="I610">
      <f>I611+I654+I742</f>
    </nc>
  </rcc>
  <rcc rId="23828" sId="1">
    <oc r="J610">
      <f>J611+J654+J742</f>
    </oc>
    <nc r="J610">
      <f>J611+J654+J742</f>
    </nc>
  </rcc>
  <rcc rId="23829" sId="1">
    <oc r="K610">
      <f>K611+K654+K742</f>
    </oc>
    <nc r="K610">
      <f>K611+K654+K742</f>
    </nc>
  </rcc>
  <rcc rId="23830" sId="1">
    <oc r="L610">
      <f>L611+L654+L742</f>
    </oc>
    <nc r="L610">
      <f>L611+L654+L742</f>
    </nc>
  </rcc>
  <rcc rId="23831" sId="1">
    <oc r="M610">
      <f>M611+M654+M742</f>
    </oc>
    <nc r="M610">
      <f>M611+M654+M742</f>
    </nc>
  </rcc>
  <rcc rId="23832" sId="1">
    <oc r="N610">
      <f>N611+N654+N742</f>
    </oc>
    <nc r="N610">
      <f>N611+N654+N742</f>
    </nc>
  </rcc>
  <rcc rId="23833" sId="1">
    <oc r="O610">
      <f>O611+O654+O742</f>
    </oc>
    <nc r="O610">
      <f>O611+O654+O742</f>
    </nc>
  </rcc>
  <rcc rId="23834" sId="1">
    <oc r="P610">
      <f>P611+P654+P742</f>
    </oc>
    <nc r="P610">
      <f>P611+P654+P742</f>
    </nc>
  </rcc>
  <rcc rId="23835" sId="1">
    <oc r="Q610">
      <f>Q611+Q654+Q742</f>
    </oc>
    <nc r="Q610">
      <f>Q611+Q654+Q742</f>
    </nc>
  </rcc>
  <rfmt sheetId="1" sqref="B488" start="0" length="0">
    <dxf/>
  </rfmt>
  <rfmt sheetId="1" sqref="B489" start="0" length="0">
    <dxf>
      <border outline="0">
        <top style="thin">
          <color indexed="64"/>
        </top>
      </border>
    </dxf>
  </rfmt>
  <rfmt sheetId="1" sqref="B490" start="0" length="0">
    <dxf>
      <border outline="0">
        <top style="thin">
          <color indexed="64"/>
        </top>
      </border>
    </dxf>
  </rfmt>
  <rfmt sheetId="1" sqref="B491" start="0" length="0">
    <dxf>
      <border outline="0">
        <top style="thin">
          <color indexed="64"/>
        </top>
      </border>
    </dxf>
  </rfmt>
  <rfmt sheetId="1" sqref="B492" start="0" length="0">
    <dxf>
      <border outline="0">
        <top style="thin">
          <color indexed="64"/>
        </top>
      </border>
    </dxf>
  </rfmt>
  <rfmt sheetId="1" s="1" sqref="B494" start="0" length="0">
    <dxf>
      <alignment horizontal="general" wrapText="1" readingOrder="0"/>
    </dxf>
  </rfmt>
  <rfmt sheetId="1" sqref="B447" start="0" length="0">
    <dxf/>
  </rfmt>
  <rcc rId="23836" sId="1" numFmtId="4">
    <oc r="C743">
      <v>451259</v>
    </oc>
    <nc r="C743">
      <f>F743+H743</f>
    </nc>
  </rcc>
  <rcc rId="23837" sId="1" numFmtId="4">
    <oc r="C744">
      <v>443536</v>
    </oc>
    <nc r="C744">
      <f>F744+H744</f>
    </nc>
  </rcc>
  <rcc rId="23838" sId="1" odxf="1" s="1" dxf="1" numFmtId="4">
    <oc r="C745">
      <v>1186805</v>
    </oc>
    <nc r="C745">
      <f>F745+H745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839" sId="1" numFmtId="4">
    <oc r="C746">
      <v>460023</v>
    </oc>
    <nc r="C746">
      <f>F746+H746</f>
    </nc>
  </rcc>
  <rcc rId="23840" sId="1" numFmtId="4">
    <oc r="C747">
      <v>864237</v>
    </oc>
    <nc r="C747">
      <f>F747+H747</f>
    </nc>
  </rcc>
  <rcc rId="23841" sId="1" numFmtId="4">
    <oc r="C748">
      <v>976831</v>
    </oc>
    <nc r="C748">
      <f>F748+H748</f>
    </nc>
  </rcc>
  <rcc rId="23842" sId="1" numFmtId="4">
    <oc r="C749">
      <v>706605</v>
    </oc>
    <nc r="C749">
      <f>F749+H749</f>
    </nc>
  </rcc>
  <rcc rId="23843" sId="1" numFmtId="4">
    <oc r="C750">
      <v>970295</v>
    </oc>
    <nc r="C750">
      <f>F750+H750</f>
    </nc>
  </rcc>
  <rcc rId="23844" sId="1" numFmtId="4">
    <oc r="C751">
      <v>1048168</v>
    </oc>
    <nc r="C751">
      <f>F751+H751</f>
    </nc>
  </rcc>
  <rcc rId="23845" sId="1" numFmtId="4">
    <oc r="C752">
      <v>4438683</v>
    </oc>
    <nc r="C752">
      <f>F752+H752</f>
    </nc>
  </rcc>
  <rcc rId="23846" sId="1" numFmtId="4">
    <oc r="C753">
      <v>983843</v>
    </oc>
    <nc r="C753">
      <f>F753+H753</f>
    </nc>
  </rcc>
  <rcc rId="23847" sId="1" numFmtId="4">
    <oc r="C754">
      <v>2684005</v>
    </oc>
    <nc r="C754">
      <f>F754+H754</f>
    </nc>
  </rcc>
  <rcc rId="23848" sId="1" numFmtId="4">
    <oc r="C755">
      <v>1022478</v>
    </oc>
    <nc r="C755">
      <f>F755+H755</f>
    </nc>
  </rcc>
  <rcc rId="23849" sId="1" numFmtId="4">
    <oc r="C756">
      <v>1412078</v>
    </oc>
    <nc r="C756">
      <f>F756+H756</f>
    </nc>
  </rcc>
  <rcc rId="23850" sId="1" numFmtId="4">
    <oc r="C757">
      <v>2705307</v>
    </oc>
    <nc r="C757">
      <f>F757+H757</f>
    </nc>
  </rcc>
  <rcc rId="23851" sId="1" numFmtId="4">
    <oc r="C758">
      <v>2690091</v>
    </oc>
    <nc r="C758">
      <f>F758+H758</f>
    </nc>
  </rcc>
  <rcc rId="23852" sId="1" numFmtId="4">
    <oc r="C759">
      <v>2575468</v>
    </oc>
    <nc r="C759">
      <f>F759+H759</f>
    </nc>
  </rcc>
  <rcc rId="23853" sId="1" numFmtId="4">
    <oc r="C760">
      <v>2662703</v>
    </oc>
    <nc r="C760">
      <f>F760+H760</f>
    </nc>
  </rcc>
  <rcc rId="23854" sId="1" numFmtId="4">
    <oc r="C761">
      <v>2076969.93</v>
    </oc>
    <nc r="C761">
      <f>F761+H761</f>
    </nc>
  </rcc>
  <rcc rId="23855" sId="1" numFmtId="4">
    <oc r="C762">
      <v>794396.93</v>
    </oc>
    <nc r="C762">
      <f>F762+H762</f>
    </nc>
  </rcc>
  <rcc rId="23856" sId="1" numFmtId="4">
    <oc r="C763">
      <v>2356115</v>
    </oc>
    <nc r="C763">
      <f>F763+H763</f>
    </nc>
  </rcc>
  <rcc rId="23857" sId="1" numFmtId="4">
    <oc r="C764">
      <v>518725</v>
    </oc>
    <nc r="C764">
      <f>F764+H764</f>
    </nc>
  </rcc>
  <rcc rId="23858" sId="1" numFmtId="4">
    <oc r="C765">
      <v>1329830</v>
    </oc>
    <nc r="C765">
      <f>F765+H765</f>
    </nc>
  </rcc>
  <rcc rId="23859" sId="1" numFmtId="4">
    <oc r="C766">
      <v>1655440</v>
    </oc>
    <nc r="C766">
      <f>F766+H766</f>
    </nc>
  </rcc>
  <rcc rId="23860" sId="1" numFmtId="4">
    <oc r="C767">
      <v>1357218</v>
    </oc>
    <nc r="C767">
      <f>F767+H767</f>
    </nc>
  </rcc>
  <rcc rId="23861" sId="1" numFmtId="4">
    <oc r="C768">
      <v>3045143</v>
    </oc>
    <nc r="C768">
      <f>F768+H768</f>
    </nc>
  </rcc>
  <rcc rId="23862" sId="1" numFmtId="4">
    <oc r="C769">
      <v>4077740</v>
    </oc>
    <nc r="C769">
      <f>F769+H769</f>
    </nc>
  </rcc>
  <rcc rId="23863" sId="1" numFmtId="4">
    <oc r="C770">
      <v>1167067</v>
    </oc>
    <nc r="C770">
      <f>F770+H770</f>
    </nc>
  </rcc>
  <rcc rId="23864" sId="1" numFmtId="4">
    <oc r="C771">
      <v>1165223</v>
    </oc>
    <nc r="C771">
      <f>F771+H771</f>
    </nc>
  </rcc>
  <rcc rId="23865" sId="1" numFmtId="4">
    <oc r="C772">
      <v>823222</v>
    </oc>
    <nc r="C772">
      <f>F772+H772</f>
    </nc>
  </rcc>
  <rcc rId="23866" sId="1" numFmtId="4">
    <oc r="C773">
      <v>924338</v>
    </oc>
    <nc r="C773">
      <f>F773+H773</f>
    </nc>
  </rcc>
  <rcc rId="23867" sId="1" numFmtId="4">
    <oc r="C774">
      <v>1219104</v>
    </oc>
    <nc r="C774">
      <f>F774+H774</f>
    </nc>
  </rcc>
  <rcc rId="23868" sId="1" numFmtId="4">
    <oc r="C775">
      <v>2680962</v>
    </oc>
    <nc r="C775">
      <f>F775+H775</f>
    </nc>
  </rcc>
  <rcc rId="23869" sId="1" numFmtId="4">
    <oc r="C776">
      <v>3013316</v>
    </oc>
    <nc r="C776">
      <f>F776+H776</f>
    </nc>
  </rcc>
  <rcc rId="23870" sId="1" numFmtId="4">
    <oc r="C777">
      <v>2477404</v>
    </oc>
    <nc r="C777">
      <f>F777+H777</f>
    </nc>
  </rcc>
  <rcc rId="23871" sId="1" numFmtId="4">
    <oc r="C778">
      <v>2702263</v>
    </oc>
    <nc r="C778">
      <f>F778+H778</f>
    </nc>
  </rcc>
  <rcc rId="23872" sId="1" numFmtId="4">
    <oc r="C779">
      <v>1211149</v>
    </oc>
    <nc r="C779">
      <f>F779+H779</f>
    </nc>
  </rcc>
  <rcc rId="23873" sId="1" numFmtId="4">
    <oc r="C780">
      <v>1043779</v>
    </oc>
    <nc r="C780">
      <f>F780+H780</f>
    </nc>
  </rcc>
  <rcc rId="23874" sId="1" odxf="1" dxf="1" numFmtId="4">
    <oc r="C781">
      <v>2072344</v>
    </oc>
    <nc r="C781">
      <f>F781+H781</f>
    </nc>
    <odxf>
      <alignment vertical="top" readingOrder="0"/>
    </odxf>
    <ndxf>
      <alignment vertical="center" readingOrder="0"/>
    </ndxf>
  </rcc>
  <rcc rId="23875" sId="1" odxf="1" dxf="1" numFmtId="4">
    <oc r="C782">
      <v>1625010</v>
    </oc>
    <nc r="C782">
      <f>F782+H782</f>
    </nc>
    <odxf>
      <alignment vertical="top" readingOrder="0"/>
    </odxf>
    <ndxf>
      <alignment vertical="center" readingOrder="0"/>
    </ndxf>
  </rcc>
  <rcc rId="23876" sId="1" odxf="1" dxf="1" numFmtId="4">
    <oc r="C783">
      <v>2760082</v>
    </oc>
    <nc r="C783">
      <f>F783+H783</f>
    </nc>
    <odxf>
      <alignment vertical="top" readingOrder="0"/>
    </odxf>
    <ndxf>
      <alignment vertical="center" readingOrder="0"/>
    </ndxf>
  </rcc>
  <rcc rId="23877" sId="1" odxf="1" dxf="1" numFmtId="4">
    <oc r="C784">
      <v>973788</v>
    </oc>
    <nc r="C784">
      <f>F784+H784</f>
    </nc>
    <odxf>
      <alignment vertical="top" readingOrder="0"/>
    </odxf>
    <ndxf>
      <alignment vertical="center" readingOrder="0"/>
    </ndxf>
  </rcc>
  <rcc rId="23878" sId="1" odxf="1" dxf="1" numFmtId="4">
    <oc r="C785">
      <v>946321</v>
    </oc>
    <nc r="C785">
      <f>F785+H785</f>
    </nc>
    <odxf>
      <alignment vertical="top" readingOrder="0"/>
    </odxf>
    <ndxf>
      <alignment vertical="center" readingOrder="0"/>
    </ndxf>
  </rcc>
  <rcc rId="23879" sId="1" odxf="1" dxf="1" numFmtId="4">
    <oc r="C786">
      <v>1541623</v>
    </oc>
    <nc r="C786">
      <f>F786+H786</f>
    </nc>
    <odxf>
      <alignment vertical="top" readingOrder="0"/>
    </odxf>
    <ndxf>
      <alignment vertical="center" readingOrder="0"/>
    </ndxf>
  </rcc>
  <rcc rId="23880" sId="1" odxf="1" dxf="1" numFmtId="4">
    <oc r="C787">
      <v>762074</v>
    </oc>
    <nc r="C787">
      <f>F787+H787</f>
    </nc>
    <odxf>
      <alignment vertical="top" readingOrder="0"/>
    </odxf>
    <ndxf>
      <alignment vertical="center" readingOrder="0"/>
    </ndxf>
  </rcc>
  <rcc rId="23881" sId="1" numFmtId="4">
    <oc r="C788">
      <v>3063207</v>
    </oc>
    <nc r="C788">
      <f>F788+H788</f>
    </nc>
  </rcc>
  <rcc rId="23882" sId="1" numFmtId="4">
    <oc r="C789">
      <v>1308528</v>
    </oc>
    <nc r="C789">
      <f>F789+H789</f>
    </nc>
  </rcc>
  <rcc rId="23883" sId="1" numFmtId="4">
    <oc r="C790">
      <v>2321877</v>
    </oc>
    <nc r="C790">
      <f>F790+H790</f>
    </nc>
  </rcc>
  <rcc rId="23884" sId="1" odxf="1" dxf="1" numFmtId="4">
    <oc r="C791">
      <v>438204</v>
    </oc>
    <nc r="C791">
      <f>F791+H791</f>
    </nc>
    <odxf>
      <alignment vertical="top" wrapText="0" readingOrder="0"/>
    </odxf>
    <ndxf>
      <alignment vertical="center" wrapText="1" readingOrder="0"/>
    </ndxf>
  </rcc>
  <rcc rId="23885" sId="1" numFmtId="4">
    <oc r="C792">
      <v>2069301</v>
    </oc>
    <nc r="C792">
      <f>F792+H792</f>
    </nc>
  </rcc>
  <rcc rId="23886" sId="1" numFmtId="4">
    <oc r="C793">
      <v>1704130</v>
    </oc>
    <nc r="C793">
      <f>F793+H793</f>
    </nc>
  </rcc>
  <rcc rId="23887" sId="1" numFmtId="4">
    <oc r="C794">
      <v>1070680</v>
    </oc>
    <nc r="C794">
      <f>F794+H794</f>
    </nc>
  </rcc>
  <rcc rId="23888" sId="1" numFmtId="4">
    <oc r="C795">
      <v>830398</v>
    </oc>
    <nc r="C795">
      <f>F795+H795</f>
    </nc>
  </rcc>
  <rcc rId="23889" sId="1" numFmtId="4">
    <oc r="C796">
      <v>758989</v>
    </oc>
    <nc r="C796">
      <f>F796+H796</f>
    </nc>
  </rcc>
  <rcc rId="23890" sId="1" numFmtId="4">
    <oc r="C797">
      <v>973746</v>
    </oc>
    <nc r="C797">
      <f>F797+H797</f>
    </nc>
  </rcc>
  <rcc rId="23891" sId="1" numFmtId="4">
    <oc r="C798">
      <v>739653</v>
    </oc>
    <nc r="C798">
      <f>F798+H798</f>
    </nc>
  </rcc>
  <rcc rId="23892" sId="1" numFmtId="4">
    <oc r="C799">
      <v>1461230</v>
    </oc>
    <nc r="C799">
      <f>F799+H799</f>
    </nc>
  </rcc>
  <rcc rId="23893" sId="1" numFmtId="4">
    <oc r="C800">
      <v>727456</v>
    </oc>
    <nc r="C800">
      <f>F800+H800</f>
    </nc>
  </rcc>
  <rcc rId="23894" sId="1" numFmtId="4">
    <oc r="C801">
      <v>746171</v>
    </oc>
    <nc r="C801">
      <f>F801+H801</f>
    </nc>
  </rcc>
  <rcc rId="23895" sId="1" numFmtId="4">
    <oc r="C802">
      <v>752708</v>
    </oc>
    <nc r="C802">
      <f>F802+H802</f>
    </nc>
  </rcc>
  <rcc rId="23896" sId="1" numFmtId="4">
    <oc r="C803">
      <v>970952</v>
    </oc>
    <nc r="C803">
      <f>F803+H803</f>
    </nc>
  </rcc>
  <rcc rId="23897" sId="1" numFmtId="4">
    <oc r="C804">
      <v>1687362</v>
    </oc>
    <nc r="C804">
      <f>F804+H804</f>
    </nc>
  </rcc>
  <rcc rId="23898" sId="1" numFmtId="4">
    <oc r="C805">
      <v>529844</v>
    </oc>
    <nc r="C805">
      <f>F805+H805</f>
    </nc>
  </rcc>
  <rcc rId="23899" sId="1" numFmtId="4">
    <oc r="C806">
      <v>1070461</v>
    </oc>
    <nc r="C806">
      <f>F806+H806</f>
    </nc>
  </rcc>
  <rcc rId="23900" sId="1" numFmtId="4">
    <oc r="C807">
      <v>771916</v>
    </oc>
    <nc r="C807">
      <f>F807+H807</f>
    </nc>
  </rcc>
  <rcc rId="23901" sId="1" numFmtId="4">
    <oc r="C808">
      <v>1187663</v>
    </oc>
    <nc r="C808">
      <f>F808+H808</f>
    </nc>
  </rcc>
  <rcc rId="23902" sId="1" numFmtId="4">
    <oc r="C809">
      <v>538188</v>
    </oc>
    <nc r="C809">
      <f>F809+H809</f>
    </nc>
  </rcc>
  <rcc rId="23903" sId="1" numFmtId="4">
    <oc r="C810">
      <v>1098707</v>
    </oc>
    <nc r="C810">
      <f>F810+H810</f>
    </nc>
  </rcc>
  <rcc rId="23904" sId="1" numFmtId="4">
    <oc r="C811">
      <v>1100679</v>
    </oc>
    <nc r="C811">
      <f>F811+H811</f>
    </nc>
  </rcc>
  <rcc rId="23905" sId="1" numFmtId="4">
    <oc r="C812">
      <v>1107088</v>
    </oc>
    <nc r="C812">
      <f>F812+H812</f>
    </nc>
  </rcc>
  <rcc rId="23906" sId="1" numFmtId="4">
    <oc r="C813">
      <v>1242639</v>
    </oc>
    <nc r="C813">
      <f>F813+H813</f>
    </nc>
  </rcc>
  <rcc rId="23907" sId="1" numFmtId="4">
    <oc r="C814">
      <v>1032252</v>
    </oc>
    <nc r="C814">
      <f>F814+H814</f>
    </nc>
  </rcc>
  <rcc rId="23908" sId="1" numFmtId="4">
    <oc r="C815">
      <v>1032252</v>
    </oc>
    <nc r="C815">
      <f>F815+H815</f>
    </nc>
  </rcc>
  <rcc rId="23909" sId="1" numFmtId="4">
    <oc r="C816">
      <v>1390959</v>
    </oc>
    <nc r="C816">
      <f>F816+H816</f>
    </nc>
  </rcc>
  <rcc rId="23910" sId="1" numFmtId="4">
    <oc r="C817">
      <v>2282317</v>
    </oc>
    <nc r="C817">
      <f>F817+H817</f>
    </nc>
  </rcc>
  <rcc rId="23911" sId="1" numFmtId="4">
    <oc r="C818">
      <v>2241345</v>
    </oc>
    <nc r="C818">
      <f>F818+H818</f>
    </nc>
  </rcc>
  <rcc rId="23912" sId="1" numFmtId="4">
    <oc r="C819">
      <v>2301598</v>
    </oc>
    <nc r="C819">
      <f>F819+H819</f>
    </nc>
  </rcc>
  <rcc rId="23913" sId="1" numFmtId="4">
    <oc r="C820">
      <v>1058995</v>
    </oc>
    <nc r="C820">
      <f>F820+H820</f>
    </nc>
  </rcc>
  <rcc rId="23914" sId="1" numFmtId="4">
    <oc r="C821">
      <v>1329830</v>
    </oc>
    <nc r="C821">
      <f>F821+H821</f>
    </nc>
  </rcc>
  <rcc rId="23915" sId="1" numFmtId="4">
    <oc r="C822">
      <v>1171589</v>
    </oc>
    <nc r="C822">
      <f>F822+H822</f>
    </nc>
  </rcc>
  <rcc rId="23916" sId="1" numFmtId="4">
    <oc r="C823">
      <v>4549419</v>
    </oc>
    <nc r="C823">
      <f>F823+H823</f>
    </nc>
  </rcc>
  <rcc rId="23917" sId="1" numFmtId="4">
    <oc r="C824">
      <v>1965836</v>
    </oc>
    <nc r="C824">
      <f>F824+H824</f>
    </nc>
  </rcc>
  <rcc rId="23918" sId="1" numFmtId="4">
    <oc r="C825">
      <v>3458044</v>
    </oc>
    <nc r="C825">
      <f>F825+H825</f>
    </nc>
  </rcc>
  <rcc rId="23919" sId="1" numFmtId="4">
    <oc r="C826">
      <v>2130163</v>
    </oc>
    <nc r="C826">
      <f>F826+H826</f>
    </nc>
  </rcc>
  <rcc rId="23920" sId="1" numFmtId="4">
    <oc r="C827">
      <v>1898888</v>
    </oc>
    <nc r="C827">
      <f>F827+H827</f>
    </nc>
  </rcc>
  <rcc rId="23921" sId="1" numFmtId="4">
    <oc r="C828">
      <v>824677</v>
    </oc>
    <nc r="C828">
      <f>F828+H828</f>
    </nc>
  </rcc>
  <rcc rId="23922" sId="1" numFmtId="4">
    <oc r="C829">
      <v>1083340</v>
    </oc>
    <nc r="C829">
      <f>F829+H829</f>
    </nc>
  </rcc>
  <rcc rId="23923" sId="1" numFmtId="4">
    <oc r="C830">
      <v>1555018</v>
    </oc>
    <nc r="C830">
      <f>F830+H830</f>
    </nc>
  </rcc>
  <rcc rId="23924" sId="1" numFmtId="4">
    <oc r="C831">
      <v>1366347</v>
    </oc>
    <nc r="C831">
      <f>F831+H831</f>
    </nc>
  </rcc>
  <rcc rId="23925" sId="1" numFmtId="4">
    <oc r="C832">
      <v>1262882</v>
    </oc>
    <nc r="C832">
      <f>F832+H832</f>
    </nc>
  </rcc>
  <rcc rId="23926" sId="1" numFmtId="4">
    <oc r="C833">
      <v>1262882</v>
    </oc>
    <nc r="C833">
      <f>F833+H833</f>
    </nc>
  </rcc>
  <rcc rId="23927" sId="1" numFmtId="4">
    <oc r="C834">
      <v>553842</v>
    </oc>
    <nc r="C834">
      <f>F834+H834</f>
    </nc>
  </rcc>
  <rcc rId="23928" sId="1" numFmtId="4">
    <oc r="C835">
      <v>1062038</v>
    </oc>
    <nc r="C835">
      <f>F835+H835</f>
    </nc>
  </rcc>
  <rcc rId="23929" sId="1" numFmtId="4">
    <oc r="C836">
      <v>794246</v>
    </oc>
    <nc r="C836">
      <f>F836+H836</f>
    </nc>
  </rcc>
  <rcc rId="23930" sId="1" numFmtId="4">
    <oc r="C837">
      <v>739470</v>
    </oc>
    <nc r="C837">
      <f>F837+H837</f>
    </nc>
  </rcc>
  <rcc rId="23931" sId="1" numFmtId="4">
    <oc r="C838">
      <v>639048</v>
    </oc>
    <nc r="C838">
      <f>F838+H838</f>
    </nc>
  </rcc>
  <rcc rId="23932" sId="1" numFmtId="4">
    <oc r="C839">
      <v>647738</v>
    </oc>
    <nc r="C839">
      <f>F839+H839</f>
    </nc>
  </rcc>
  <rcc rId="23933" sId="1" numFmtId="4">
    <oc r="C840">
      <v>1752819</v>
    </oc>
    <nc r="C840">
      <f>F840+H840</f>
    </nc>
  </rcc>
  <rcc rId="23934" sId="1" numFmtId="4">
    <oc r="C841">
      <v>1212896</v>
    </oc>
    <nc r="C841">
      <f>F841+H841</f>
    </nc>
  </rcc>
  <rcc rId="23935" sId="1" numFmtId="4">
    <oc r="C842">
      <v>2487727</v>
    </oc>
    <nc r="C842">
      <f>F842+H842</f>
    </nc>
  </rcc>
  <rcc rId="23936" sId="1" numFmtId="4">
    <oc r="C843">
      <v>1858053</v>
    </oc>
    <nc r="C843">
      <f>F843+H843</f>
    </nc>
  </rcc>
  <rcc rId="23937" sId="1" numFmtId="4">
    <oc r="C844">
      <v>3303206</v>
    </oc>
    <nc r="C844">
      <f>F844+H844</f>
    </nc>
  </rcc>
  <rcc rId="23938" sId="1" numFmtId="4">
    <oc r="C845">
      <v>3904493</v>
    </oc>
    <nc r="C845">
      <f>F845+H845</f>
    </nc>
  </rcc>
  <rcc rId="23939" sId="1" numFmtId="4">
    <oc r="C846">
      <v>3896751</v>
    </oc>
    <nc r="C846">
      <f>F846+H846</f>
    </nc>
  </rcc>
  <rcc rId="23940" sId="1" numFmtId="4">
    <oc r="C847">
      <v>1092469</v>
    </oc>
    <nc r="C847">
      <f>F847+H847</f>
    </nc>
  </rcc>
  <rcc rId="23941" sId="1" numFmtId="4">
    <oc r="C848">
      <v>1375476</v>
    </oc>
    <nc r="C848">
      <f>F848+H848</f>
    </nc>
  </rcc>
  <rcc rId="23942" sId="1" numFmtId="4">
    <oc r="C849">
      <v>852199</v>
    </oc>
    <nc r="C849">
      <f>F849+H849</f>
    </nc>
  </rcc>
  <rcc rId="23943" sId="1" numFmtId="4">
    <oc r="C850">
      <v>851468</v>
    </oc>
    <nc r="C850">
      <f>F850+H850</f>
    </nc>
  </rcc>
  <rcc rId="23944" sId="1" numFmtId="4">
    <oc r="C851">
      <v>1335429</v>
    </oc>
    <nc r="C851">
      <f>F851+H851</f>
    </nc>
  </rcc>
  <rcc rId="23945" sId="1" numFmtId="4">
    <oc r="C852">
      <v>948823</v>
    </oc>
    <nc r="C852">
      <f>F852+H852</f>
    </nc>
  </rcc>
  <rcc rId="23946" sId="1" numFmtId="4">
    <oc r="C853">
      <v>809017</v>
    </oc>
    <nc r="C853">
      <f>F853+H853</f>
    </nc>
  </rcc>
  <rcc rId="23947" sId="1" numFmtId="4">
    <oc r="C854">
      <v>1476148</v>
    </oc>
    <nc r="C854">
      <f>F854+H854</f>
    </nc>
  </rcc>
  <rcc rId="23948" sId="1" numFmtId="4">
    <oc r="C855">
      <v>1241087</v>
    </oc>
    <nc r="C855">
      <f>F855+H855</f>
    </nc>
  </rcc>
  <rcc rId="23949" sId="1" numFmtId="4">
    <oc r="C856">
      <v>2966264</v>
    </oc>
    <nc r="C856">
      <f>F856+H856</f>
    </nc>
  </rcc>
  <rcc rId="23950" sId="1" numFmtId="4">
    <oc r="C857">
      <v>1877872</v>
    </oc>
    <nc r="C857">
      <f>F857+H857</f>
    </nc>
  </rcc>
  <rcc rId="23951" sId="1" numFmtId="4">
    <oc r="C858">
      <v>551931</v>
    </oc>
    <nc r="C858">
      <f>F858+H858</f>
    </nc>
  </rcc>
  <rcc rId="23952" sId="1" numFmtId="4">
    <oc r="C859">
      <v>4023202</v>
    </oc>
    <nc r="C859">
      <f>F859+H859</f>
    </nc>
  </rcc>
  <rcc rId="23953" sId="1" numFmtId="4">
    <oc r="C860">
      <v>563689</v>
    </oc>
    <nc r="C860">
      <f>F860+H860</f>
    </nc>
  </rcc>
  <rcc rId="23954" sId="1" numFmtId="4">
    <oc r="C861">
      <v>549618</v>
    </oc>
    <nc r="C861">
      <f>F861+H861</f>
    </nc>
  </rcc>
  <rcc rId="23955" sId="1" numFmtId="4">
    <oc r="C862">
      <v>1109194</v>
    </oc>
    <nc r="C862">
      <f>F862+H862</f>
    </nc>
  </rcc>
  <rcc rId="23956" sId="1" numFmtId="4">
    <oc r="C863">
      <v>1136155</v>
    </oc>
    <nc r="C863">
      <f>F863+H863</f>
    </nc>
  </rcc>
  <rcc rId="23957" sId="1" numFmtId="4">
    <oc r="C864">
      <v>1602953</v>
    </oc>
    <nc r="C864">
      <f>F864+H864</f>
    </nc>
  </rcc>
  <rcc rId="23958" sId="1" numFmtId="4">
    <oc r="C865">
      <v>3354819</v>
    </oc>
    <nc r="C865">
      <f>F865+H865</f>
    </nc>
  </rcc>
  <rcc rId="23959" sId="1" numFmtId="4">
    <oc r="C866">
      <v>2430953</v>
    </oc>
    <nc r="C866">
      <f>F866+H866</f>
    </nc>
  </rcc>
  <rcc rId="23960" sId="1" numFmtId="4">
    <oc r="C867">
      <v>2399985</v>
    </oc>
    <nc r="C867">
      <f>F867+H867</f>
    </nc>
  </rcc>
  <rcc rId="23961" sId="1" numFmtId="4">
    <oc r="C868">
      <v>859977</v>
    </oc>
    <nc r="C868">
      <f>F868+H868</f>
    </nc>
  </rcc>
  <rcc rId="23962" sId="1" numFmtId="4">
    <oc r="C869">
      <v>1088628</v>
    </oc>
    <nc r="C869">
      <f>F869+H869</f>
    </nc>
  </rcc>
  <rcc rId="23963" sId="1" odxf="1" s="1" dxf="1" numFmtId="4">
    <oc r="C870">
      <v>3401270</v>
    </oc>
    <nc r="C870">
      <f>F870+H870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64" sId="1" odxf="1" s="1" dxf="1" numFmtId="4">
    <oc r="C871">
      <v>1825854</v>
    </oc>
    <nc r="C871">
      <f>F871+H871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65" sId="1" odxf="1" s="1" dxf="1" numFmtId="4">
    <oc r="C872">
      <v>3119167</v>
    </oc>
    <nc r="C872">
      <f>F872+H872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66" sId="1" odxf="1" s="1" dxf="1" numFmtId="4">
    <oc r="C873">
      <v>3484338</v>
    </oc>
    <nc r="C873">
      <f>F873+H873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fmt sheetId="1" s="1" sqref="C874" start="0" length="0">
    <dxf>
      <alignment wrapText="1" readingOrder="0"/>
    </dxf>
  </rfmt>
  <rcc rId="23967" sId="1" odxf="1" s="1" dxf="1" numFmtId="4">
    <oc r="C875">
      <v>5548354</v>
    </oc>
    <nc r="C875">
      <f>F875+H875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fmt sheetId="1" s="1" sqref="C876" start="0" length="0">
    <dxf>
      <alignment wrapText="1" readingOrder="0"/>
    </dxf>
  </rfmt>
  <rfmt sheetId="1" s="1" sqref="C877" start="0" length="0">
    <dxf>
      <alignment wrapText="1" readingOrder="0"/>
    </dxf>
  </rfmt>
  <rfmt sheetId="1" s="1" sqref="C878" start="0" length="0">
    <dxf>
      <alignment wrapText="1" readingOrder="0"/>
    </dxf>
  </rfmt>
  <rfmt sheetId="1" s="1" sqref="C879" start="0" length="0">
    <dxf>
      <alignment wrapText="1" readingOrder="0"/>
    </dxf>
  </rfmt>
  <rfmt sheetId="1" s="1" sqref="C880" start="0" length="0">
    <dxf>
      <alignment wrapText="1" readingOrder="0"/>
    </dxf>
  </rfmt>
  <rcc rId="23968" sId="1" odxf="1" s="1" dxf="1" numFmtId="4">
    <oc r="C881">
      <v>2659660</v>
    </oc>
    <nc r="C881">
      <f>F881+H881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69" sId="1" odxf="1" s="1" dxf="1" numFmtId="4">
    <oc r="C882">
      <v>3895155</v>
    </oc>
    <nc r="C882">
      <f>F882+H882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0" sId="1" odxf="1" s="1" dxf="1" numFmtId="4">
    <oc r="C883">
      <v>2921366</v>
    </oc>
    <nc r="C883">
      <f>F883+H883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1" sId="1" odxf="1" s="1" dxf="1" numFmtId="4">
    <oc r="C884">
      <v>4859814</v>
    </oc>
    <nc r="C884">
      <f>F884+H884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2" sId="1" odxf="1" s="1" dxf="1" numFmtId="4">
    <oc r="C885">
      <v>3122562</v>
    </oc>
    <nc r="C885">
      <f>F885+H885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3" sId="1" odxf="1" s="1" dxf="1" numFmtId="4">
    <oc r="C886">
      <v>782074</v>
    </oc>
    <nc r="C886">
      <f>F886+H886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4" sId="1" odxf="1" s="1" dxf="1" numFmtId="4">
    <oc r="C887">
      <v>3519979</v>
    </oc>
    <nc r="C887">
      <f>F887+H887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5" sId="1" odxf="1" s="1" dxf="1" numFmtId="4">
    <oc r="C888">
      <v>2735737</v>
    </oc>
    <nc r="C888">
      <f>F888+H888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6" sId="1" odxf="1" s="1" dxf="1" numFmtId="4">
    <oc r="C889">
      <v>2729651</v>
    </oc>
    <nc r="C889">
      <f>F889+H889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7" sId="1" odxf="1" s="1" dxf="1" numFmtId="4">
    <oc r="C890">
      <v>3096756</v>
    </oc>
    <nc r="C890">
      <f>F890+H890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8" sId="1" odxf="1" s="1" dxf="1" numFmtId="4">
    <oc r="C891">
      <v>1841069</v>
    </oc>
    <nc r="C891">
      <f>F891+H891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79" sId="1" odxf="1" s="1" dxf="1" numFmtId="4">
    <oc r="C892">
      <v>3401270</v>
    </oc>
    <nc r="C892">
      <f>F892+H892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3980" sId="1">
    <oc r="C879">
      <v>3411592</v>
    </oc>
    <nc r="C879">
      <f>F879+H879</f>
    </nc>
  </rcc>
  <rcc rId="23981" sId="1">
    <oc r="C880">
      <v>3127723</v>
    </oc>
    <nc r="C880">
      <f>F880+H880</f>
    </nc>
  </rcc>
  <rcc rId="23982" sId="1">
    <oc r="C878">
      <v>3574172</v>
    </oc>
    <nc r="C878">
      <f>F878+H878</f>
    </nc>
  </rcc>
  <rcc rId="23983" sId="1">
    <oc r="C877">
      <v>2443856</v>
    </oc>
    <nc r="C877">
      <f>F877+H877</f>
    </nc>
  </rcc>
  <rcc rId="23984" sId="1">
    <oc r="C876">
      <v>3401270</v>
    </oc>
    <nc r="C876">
      <f>F876+H876</f>
    </nc>
  </rcc>
  <rcc rId="23985" sId="1">
    <oc r="C874">
      <v>2890935</v>
    </oc>
    <nc r="C874">
      <f>F874+H874</f>
    </nc>
  </rcc>
  <rcc rId="23986" sId="1" numFmtId="4">
    <oc r="C1108">
      <v>3461509</v>
    </oc>
    <nc r="C1108">
      <f>D1108+H1108+L1108+P1108+Q1108</f>
    </nc>
  </rcc>
  <rcc rId="23987" sId="1" numFmtId="4">
    <oc r="C1109">
      <v>1463711</v>
    </oc>
    <nc r="C1109">
      <f>D1109+H1109+L1109+P1109+Q1109</f>
    </nc>
  </rcc>
  <rcc rId="23988" sId="1" numFmtId="4">
    <oc r="C1110">
      <v>1902249</v>
    </oc>
    <nc r="C1110">
      <f>D1110+H1110+L1110+P1110+Q1110</f>
    </nc>
  </rcc>
  <rcc rId="23989" sId="1" numFmtId="4">
    <oc r="C1111">
      <v>1449143</v>
    </oc>
    <nc r="C1111">
      <f>D1111+H1111+L1111+P1111+Q1111</f>
    </nc>
  </rcc>
  <rcc rId="23990" sId="1" numFmtId="4">
    <oc r="C1112">
      <v>1357537</v>
    </oc>
    <nc r="C1112">
      <f>D1112+H1112+L1112+P1112+Q1112</f>
    </nc>
  </rcc>
  <rcc rId="23991" sId="1">
    <oc r="D1096">
      <f>D1097+D1101+D1107</f>
    </oc>
    <nc r="D1096">
      <f>D1097+D1101+D1107</f>
    </nc>
  </rcc>
  <rcc rId="23992" sId="1">
    <oc r="E1096">
      <f>E1097+E1101+E1107</f>
    </oc>
    <nc r="E1096">
      <f>E1097+E1101+E1107</f>
    </nc>
  </rcc>
  <rcc rId="23993" sId="1">
    <oc r="F1096">
      <f>F1097+F1101+F1107</f>
    </oc>
    <nc r="F1096">
      <f>F1097+F1101+F1107</f>
    </nc>
  </rcc>
  <rcc rId="23994" sId="1">
    <oc r="G1096">
      <f>G1097+G1101+G1107</f>
    </oc>
    <nc r="G1096">
      <f>G1097+G1101+G1107</f>
    </nc>
  </rcc>
  <rcc rId="23995" sId="1">
    <oc r="H1096">
      <f>H1097+H1101+H1107</f>
    </oc>
    <nc r="H1096">
      <f>H1097+H1101+H1107</f>
    </nc>
  </rcc>
  <rcc rId="23996" sId="1">
    <oc r="I1096">
      <f>I1097+I1101+I1107</f>
    </oc>
    <nc r="I1096">
      <f>I1097+I1101+I1107</f>
    </nc>
  </rcc>
  <rcc rId="23997" sId="1">
    <oc r="J1096">
      <f>J1097+J1101+J1107</f>
    </oc>
    <nc r="J1096">
      <f>J1097+J1101+J1107</f>
    </nc>
  </rcc>
  <rcc rId="23998" sId="1">
    <oc r="K1096">
      <f>K1097+K1101+K1107</f>
    </oc>
    <nc r="K1096">
      <f>K1097+K1101+K1107</f>
    </nc>
  </rcc>
  <rcc rId="23999" sId="1">
    <oc r="L1096">
      <f>L1097+L1101+L1107</f>
    </oc>
    <nc r="L1096">
      <f>L1097+L1101+L1107</f>
    </nc>
  </rcc>
  <rcc rId="24000" sId="1">
    <oc r="M1096">
      <f>M1097+M1101+M1107</f>
    </oc>
    <nc r="M1096">
      <f>M1097+M1101+M1107</f>
    </nc>
  </rcc>
  <rcc rId="24001" sId="1">
    <oc r="N1096">
      <f>N1097+N1101+N1107</f>
    </oc>
    <nc r="N1096">
      <f>N1097+N1101+N1107</f>
    </nc>
  </rcc>
  <rcc rId="24002" sId="1">
    <oc r="O1096">
      <f>O1097+O1101+O1107</f>
    </oc>
    <nc r="O1096">
      <f>O1097+O1101+O1107</f>
    </nc>
  </rcc>
  <rcc rId="24003" sId="1">
    <oc r="P1096">
      <f>P1097+P1101+P1107</f>
    </oc>
    <nc r="P1096">
      <f>P1097+P1101+P1107</f>
    </nc>
  </rcc>
  <rcc rId="24004" sId="1">
    <oc r="Q1096">
      <f>Q1097+Q1101+Q1107</f>
    </oc>
    <nc r="Q1096">
      <f>Q1097+Q1101+Q1107</f>
    </nc>
  </rcc>
  <rcc rId="24005" sId="1">
    <oc r="D1107">
      <f>SUM(D1108:D1112)</f>
    </oc>
    <nc r="D1107">
      <f>SUM(D1108:D1112)</f>
    </nc>
  </rcc>
  <rcc rId="24006" sId="1">
    <oc r="E1107">
      <f>SUM(E1108:E1112)</f>
    </oc>
    <nc r="E1107">
      <f>SUM(E1108:E1112)</f>
    </nc>
  </rcc>
  <rcc rId="24007" sId="1">
    <oc r="F1107">
      <f>SUM(F1108:F1112)</f>
    </oc>
    <nc r="F1107">
      <f>SUM(F1108:F1112)</f>
    </nc>
  </rcc>
  <rcc rId="24008" sId="1">
    <oc r="G1107">
      <f>SUM(G1108:G1112)</f>
    </oc>
    <nc r="G1107">
      <f>SUM(G1108:G1112)</f>
    </nc>
  </rcc>
  <rcc rId="24009" sId="1">
    <oc r="H1107">
      <f>SUM(H1108:H1112)</f>
    </oc>
    <nc r="H1107">
      <f>SUM(H1108:H1112)</f>
    </nc>
  </rcc>
  <rcc rId="24010" sId="1">
    <oc r="I1107">
      <f>SUM(I1108:I1112)</f>
    </oc>
    <nc r="I1107">
      <f>SUM(I1108:I1112)</f>
    </nc>
  </rcc>
  <rcc rId="24011" sId="1">
    <oc r="J1107">
      <f>SUM(J1108:J1112)</f>
    </oc>
    <nc r="J1107">
      <f>SUM(J1108:J1112)</f>
    </nc>
  </rcc>
  <rcc rId="24012" sId="1">
    <oc r="K1107">
      <f>SUM(K1108:K1112)</f>
    </oc>
    <nc r="K1107">
      <f>SUM(K1108:K1112)</f>
    </nc>
  </rcc>
  <rcc rId="24013" sId="1">
    <oc r="L1107">
      <f>SUM(L1108:L1112)</f>
    </oc>
    <nc r="L1107">
      <f>SUM(L1108:L1112)</f>
    </nc>
  </rcc>
  <rcc rId="24014" sId="1">
    <oc r="M1107">
      <f>SUM(M1108:M1112)</f>
    </oc>
    <nc r="M1107">
      <f>SUM(M1108:M1112)</f>
    </nc>
  </rcc>
  <rcc rId="24015" sId="1">
    <oc r="N1107">
      <f>SUM(N1108:N1112)</f>
    </oc>
    <nc r="N1107">
      <f>SUM(N1108:N1112)</f>
    </nc>
  </rcc>
  <rcc rId="24016" sId="1">
    <oc r="O1107">
      <f>SUM(O1108:O1112)</f>
    </oc>
    <nc r="O1107">
      <f>SUM(O1108:O1112)</f>
    </nc>
  </rcc>
  <rcc rId="24017" sId="1">
    <oc r="P1107">
      <f>SUM(P1108:P1112)</f>
    </oc>
    <nc r="P1107">
      <f>SUM(P1108:P1112)</f>
    </nc>
  </rcc>
  <rcc rId="24018" sId="1">
    <oc r="Q1107">
      <f>SUM(Q1108:Q1112)</f>
    </oc>
    <nc r="Q1107">
      <f>SUM(Q1108:Q1112)</f>
    </nc>
  </rcc>
  <rcc rId="24019" sId="1" numFmtId="4">
    <oc r="C1197">
      <v>985600</v>
    </oc>
    <nc r="C1197">
      <f>L1197+P1197</f>
    </nc>
  </rcc>
  <rcc rId="24020" sId="1" numFmtId="4">
    <oc r="C1198">
      <v>1020096</v>
    </oc>
    <nc r="C1198">
      <f>L1198+P1198</f>
    </nc>
  </rcc>
  <rcc rId="24021" sId="1" numFmtId="4">
    <oc r="C1200">
      <v>720000</v>
    </oc>
    <nc r="C1200">
      <f>D1200+L1200+P1200</f>
    </nc>
  </rcc>
  <rcc rId="24022" sId="1" numFmtId="4">
    <oc r="C1201">
      <v>720000</v>
    </oc>
    <nc r="C1201">
      <f>D1201+L1201+P1201</f>
    </nc>
  </rcc>
  <rcc rId="24023" sId="1" odxf="1" dxf="1" numFmtId="4">
    <oc r="C1202">
      <v>1020096</v>
    </oc>
    <nc r="C1202">
      <f>D1202+L1202+P1202</f>
    </nc>
    <odxf>
      <alignment wrapText="0" readingOrder="0"/>
    </odxf>
    <ndxf>
      <alignment wrapText="1" readingOrder="0"/>
    </ndxf>
  </rcc>
  <rcc rId="24024" sId="1" odxf="1" dxf="1" numFmtId="4">
    <oc r="C1203">
      <v>1020096</v>
    </oc>
    <nc r="C1203">
      <f>D1203+L1203+P1203</f>
    </nc>
    <odxf>
      <alignment wrapText="0" readingOrder="0"/>
    </odxf>
    <ndxf>
      <alignment wrapText="1" readingOrder="0"/>
    </ndxf>
  </rcc>
  <rcc rId="24025" sId="1" odxf="1" dxf="1" numFmtId="4">
    <oc r="C1204">
      <v>2000768</v>
    </oc>
    <nc r="C1204">
      <f>D1204+L1204+P1204</f>
    </nc>
    <odxf>
      <alignment wrapText="0" readingOrder="0"/>
      <border outline="0">
        <left/>
      </border>
    </odxf>
    <ndxf>
      <alignment wrapText="1" readingOrder="0"/>
      <border outline="0">
        <left style="thin">
          <color indexed="64"/>
        </left>
      </border>
    </ndxf>
  </rcc>
  <rcc rId="24026" sId="1" numFmtId="4">
    <oc r="C1205">
      <v>720000</v>
    </oc>
    <nc r="C1205">
      <f>D1205+L1205+P1205</f>
    </nc>
  </rcc>
  <rcc rId="24027" sId="1" odxf="1" dxf="1" numFmtId="4">
    <oc r="C1206">
      <v>1020096</v>
    </oc>
    <nc r="C1206">
      <f>D1206+L1206+P1206</f>
    </nc>
    <odxf>
      <alignment wrapText="0" readingOrder="0"/>
    </odxf>
    <ndxf>
      <alignment wrapText="1" readingOrder="0"/>
    </ndxf>
  </rcc>
  <rcc rId="24028" sId="1" odxf="1" dxf="1" numFmtId="4">
    <oc r="C1207">
      <v>1005312</v>
    </oc>
    <nc r="C1207">
      <f>D1207+L1207+P1207</f>
    </nc>
    <odxf>
      <alignment wrapText="0" readingOrder="0"/>
      <border outline="0">
        <left/>
      </border>
    </odxf>
    <ndxf>
      <alignment wrapText="1" readingOrder="0"/>
      <border outline="0">
        <left style="thin">
          <color indexed="64"/>
        </left>
      </border>
    </ndxf>
  </rcc>
  <rcc rId="24029" sId="1" odxf="1" dxf="1" numFmtId="4">
    <oc r="C1208">
      <v>1478400</v>
    </oc>
    <nc r="C1208">
      <f>D1208+L1208+P1208</f>
    </nc>
    <odxf>
      <alignment wrapText="0" readingOrder="0"/>
      <border outline="0">
        <left/>
      </border>
    </odxf>
    <ndxf>
      <alignment wrapText="1" readingOrder="0"/>
      <border outline="0">
        <left style="thin">
          <color indexed="64"/>
        </left>
      </border>
    </ndxf>
  </rcc>
  <rcc rId="24030" sId="1" numFmtId="4">
    <oc r="C1209">
      <v>720000</v>
    </oc>
    <nc r="C1209">
      <f>D1209+L1209+P1209</f>
    </nc>
  </rcc>
  <rcc rId="24031" sId="1" numFmtId="4">
    <oc r="C1210">
      <v>720000</v>
    </oc>
    <nc r="C1210">
      <f>D1210+L1210+P1210</f>
    </nc>
  </rcc>
  <rcc rId="24032" sId="1">
    <oc r="D1199">
      <f>SUM(D1200:D1210)</f>
    </oc>
    <nc r="D1199">
      <f>SUM(D1200:D1210)</f>
    </nc>
  </rcc>
  <rcc rId="24033" sId="1">
    <oc r="E1199">
      <f>SUM(E1200:E1210)</f>
    </oc>
    <nc r="E1199">
      <f>SUM(E1200:E1210)</f>
    </nc>
  </rcc>
  <rcc rId="24034" sId="1">
    <oc r="F1199">
      <f>SUM(F1200:F1210)</f>
    </oc>
    <nc r="F1199">
      <f>SUM(F1200:F1210)</f>
    </nc>
  </rcc>
  <rcc rId="24035" sId="1">
    <oc r="G1199">
      <f>SUM(G1200:G1210)</f>
    </oc>
    <nc r="G1199">
      <f>SUM(G1200:G1210)</f>
    </nc>
  </rcc>
  <rcc rId="24036" sId="1">
    <oc r="H1199">
      <f>SUM(H1200:H1210)</f>
    </oc>
    <nc r="H1199">
      <f>SUM(H1200:H1210)</f>
    </nc>
  </rcc>
  <rcc rId="24037" sId="1">
    <oc r="I1199">
      <f>SUM(I1200:I1210)</f>
    </oc>
    <nc r="I1199">
      <f>SUM(I1200:I1210)</f>
    </nc>
  </rcc>
  <rcc rId="24038" sId="1">
    <oc r="J1199">
      <f>SUM(J1200:J1210)</f>
    </oc>
    <nc r="J1199">
      <f>SUM(J1200:J1210)</f>
    </nc>
  </rcc>
  <rcc rId="24039" sId="1">
    <oc r="K1199">
      <f>SUM(K1200:K1210)</f>
    </oc>
    <nc r="K1199">
      <f>SUM(K1200:K1210)</f>
    </nc>
  </rcc>
  <rcc rId="24040" sId="1">
    <oc r="L1199">
      <f>SUM(L1200:L1210)</f>
    </oc>
    <nc r="L1199">
      <f>SUM(L1200:L1210)</f>
    </nc>
  </rcc>
  <rcc rId="24041" sId="1">
    <oc r="M1199">
      <f>SUM(M1200:M1210)</f>
    </oc>
    <nc r="M1199">
      <f>SUM(M1200:M1210)</f>
    </nc>
  </rcc>
  <rcc rId="24042" sId="1">
    <oc r="N1199">
      <f>SUM(N1200:N1210)</f>
    </oc>
    <nc r="N1199">
      <f>SUM(N1200:N1210)</f>
    </nc>
  </rcc>
  <rcc rId="24043" sId="1">
    <oc r="O1199">
      <f>SUM(O1200:O1210)</f>
    </oc>
    <nc r="O1199">
      <f>SUM(O1200:O1210)</f>
    </nc>
  </rcc>
  <rcc rId="24044" sId="1">
    <oc r="P1199">
      <f>SUM(P1200:P1210)</f>
    </oc>
    <nc r="P1199">
      <f>SUM(P1200:P1210)</f>
    </nc>
  </rcc>
  <rcc rId="24045" sId="1">
    <nc r="Q1199">
      <f>SUM(Q1200:Q1210)</f>
    </nc>
  </rcc>
  <rcc rId="24046" sId="1">
    <oc r="C1230">
      <f>H1230</f>
    </oc>
    <nc r="C1230">
      <f>D1230+H1230+J1230+L1230+N1230+P1230</f>
    </nc>
  </rcc>
  <rcc rId="24047" sId="1">
    <oc r="C1231">
      <f>H1231</f>
    </oc>
    <nc r="C1231">
      <f>D1231+H1231+J1231+L1231+N1231+P1231</f>
    </nc>
  </rcc>
  <rcc rId="24048" sId="1">
    <oc r="C1232">
      <f>H1232</f>
    </oc>
    <nc r="C1232">
      <f>D1232+H1232+J1232+L1232+N1232+P1232</f>
    </nc>
  </rcc>
  <rcc rId="24049" sId="1">
    <oc r="C1233">
      <f>H1233</f>
    </oc>
    <nc r="C1233">
      <f>D1233+H1233+J1233+L1233+N1233+P1233</f>
    </nc>
  </rcc>
  <rcc rId="24050" sId="1">
    <oc r="C1234">
      <f>D1234</f>
    </oc>
    <nc r="C1234">
      <f>D1234+H1234+J1234+L1234+N1234+P1234</f>
    </nc>
  </rcc>
  <rcc rId="24051" sId="1">
    <oc r="C1235">
      <f>D1235+H1235</f>
    </oc>
    <nc r="C1235">
      <f>D1235+H1235+J1235+L1235+N1235+P1235</f>
    </nc>
  </rcc>
  <rcc rId="24052" sId="1">
    <oc r="C1236">
      <f>D1236</f>
    </oc>
    <nc r="C1236">
      <f>D1236+H1236+J1236+L1236+N1236+P1236</f>
    </nc>
  </rcc>
  <rcc rId="24053" sId="1">
    <oc r="C1237">
      <f>J1237</f>
    </oc>
    <nc r="C1237">
      <f>D1237+H1237+J1237+L1237+N1237+P1237</f>
    </nc>
  </rcc>
  <rcc rId="24054" sId="1">
    <oc r="C1238">
      <f>D1238+H1238</f>
    </oc>
    <nc r="C1238">
      <f>D1238+H1238+J1238+L1238+N1238+P1238</f>
    </nc>
  </rcc>
  <rcc rId="24055" sId="1">
    <oc r="C1239">
      <f>D1239+H1239+L1239</f>
    </oc>
    <nc r="C1239">
      <f>D1239+H1239+J1239+L1239+N1239+P1239</f>
    </nc>
  </rcc>
  <rcc rId="24056" sId="1">
    <oc r="C1240">
      <f>H1240</f>
    </oc>
    <nc r="C1240">
      <f>D1240+H1240+J1240+L1240+N1240+P1240</f>
    </nc>
  </rcc>
  <rcc rId="24057" sId="1">
    <oc r="C1241">
      <f>H1241</f>
    </oc>
    <nc r="C1241">
      <f>D1241+H1241+J1241+L1241+N1241+P1241</f>
    </nc>
  </rcc>
  <rcc rId="24058" sId="1">
    <oc r="C1242">
      <f>H1242</f>
    </oc>
    <nc r="C1242">
      <f>D1242+H1242+J1242+L1242+N1242+P1242</f>
    </nc>
  </rcc>
  <rcc rId="24059" sId="1">
    <oc r="C1243">
      <f>L1243+N1243+P1243</f>
    </oc>
    <nc r="C1243">
      <f>D1243+H1243+J1243+L1243+N1243+P1243</f>
    </nc>
  </rcc>
  <rcc rId="24060" sId="1" numFmtId="4">
    <oc r="C1261">
      <v>2733313.6751999999</v>
    </oc>
    <nc r="C1261">
      <f>H1261</f>
    </nc>
  </rcc>
  <rcc rId="24061" sId="1">
    <oc r="C1266">
      <f>SUM(C1267:C1274)</f>
    </oc>
    <nc r="C1266">
      <f>D1266+H1266+L1266+N1266</f>
    </nc>
  </rcc>
  <rcc rId="24062" sId="1" odxf="1" dxf="1">
    <oc r="C1267">
      <f>D1267+H1267+L1267+N1267</f>
    </oc>
    <nc r="C1267">
      <f>D1267+H1267+L1267+N1267</f>
    </nc>
    <ndxf>
      <font>
        <b/>
        <sz val="14"/>
        <color indexed="8"/>
        <name val="Times New Roman"/>
        <scheme val="none"/>
      </font>
    </ndxf>
  </rcc>
  <rcc rId="24063" sId="1" odxf="1" dxf="1">
    <oc r="C1268">
      <f>H1268</f>
    </oc>
    <nc r="C1268">
      <f>D1268+H1268+L1268+N1268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cc rId="24064" sId="1" odxf="1" dxf="1">
    <oc r="C1269">
      <f>D1269+H1269+L1269+N1269</f>
    </oc>
    <nc r="C1269">
      <f>D1269+H1269+L1269+N1269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65" sId="1" odxf="1" dxf="1">
    <oc r="C1270">
      <f>D1270+H1270+L1270+N1270</f>
    </oc>
    <nc r="C1270">
      <f>D1270+H1270+L1270+N1270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66" sId="1" odxf="1" dxf="1">
    <oc r="C1271">
      <f>D1271+H1271+L1271+N1271</f>
    </oc>
    <nc r="C1271">
      <f>D1271+H1271+L1271+N1271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67" sId="1" odxf="1" dxf="1">
    <oc r="C1272">
      <f>D1272+H1272+L1272+N1272</f>
    </oc>
    <nc r="C1272">
      <f>D1272+H1272+L1272+N1272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68" sId="1" odxf="1" dxf="1">
    <oc r="C1273">
      <f>D1273+H1273+L1273+N1273</f>
    </oc>
    <nc r="C1273">
      <f>D1273+H1273+L1273+N1273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69" sId="1" odxf="1" dxf="1">
    <oc r="C1274">
      <f>D1274+H1274+L1274+N1274</f>
    </oc>
    <nc r="C1274">
      <f>D1274+H1274+L1274+N1274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0" sId="1" odxf="1" dxf="1">
    <oc r="C1275">
      <f>SUM(C1276:C1288)</f>
    </oc>
    <nc r="C1275">
      <f>D1275+H1275+L1275+N1275</f>
    </nc>
    <odxf>
      <alignment vertical="center" readingOrder="0"/>
    </odxf>
    <ndxf>
      <alignment vertical="top" readingOrder="0"/>
    </ndxf>
  </rcc>
  <rcc rId="24071" sId="1" odxf="1" dxf="1">
    <oc r="C1276">
      <f>D1276+H1276+L1276+N1276</f>
    </oc>
    <nc r="C1276">
      <f>D1276+H1276+L1276+N1276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2" sId="1" odxf="1" dxf="1">
    <oc r="C1277">
      <f>D1277+H1277+L1277+N1277</f>
    </oc>
    <nc r="C1277">
      <f>D1277+H1277+L1277+N1277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3" sId="1" odxf="1" dxf="1">
    <oc r="C1278">
      <f>D1278+H1278+L1278+N1278</f>
    </oc>
    <nc r="C1278">
      <f>D1278+H1278+L1278+N1278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4" sId="1" odxf="1" dxf="1">
    <oc r="C1279">
      <f>D1279+H1279+L1279+N1279</f>
    </oc>
    <nc r="C1279">
      <f>D1279+H1279+L1279+N1279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5" sId="1" odxf="1" dxf="1">
    <oc r="C1280">
      <f>D1280+H1280+L1280+N1280</f>
    </oc>
    <nc r="C1280">
      <f>D1280+H1280+L1280+N1280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6" sId="1" odxf="1" dxf="1">
    <oc r="C1281">
      <f>D1281</f>
    </oc>
    <nc r="C1281">
      <f>D1281+H1281+L1281+N1281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7" sId="1" odxf="1" dxf="1">
    <oc r="C1282">
      <f>D1282+H1282+L1282+N1282</f>
    </oc>
    <nc r="C1282">
      <f>D1282+H1282+L1282+N1282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8" sId="1" odxf="1" dxf="1">
    <oc r="C1283">
      <f>D1283+H1283+L1283+N1283</f>
    </oc>
    <nc r="C1283">
      <f>D1283+H1283+L1283+N1283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79" sId="1" odxf="1" dxf="1">
    <oc r="C1284">
      <f>D1284+H1284+L1284+N1284</f>
    </oc>
    <nc r="C1284">
      <f>D1284+H1284+L1284+N1284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0" sId="1" odxf="1" dxf="1" numFmtId="4">
    <oc r="C1285">
      <v>2779566.65</v>
    </oc>
    <nc r="C1285">
      <f>D1285+H1285+L1285+N1285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1" sId="1" odxf="1" dxf="1">
    <oc r="C1286">
      <f>D1286+H1286+L1286+N1286</f>
    </oc>
    <nc r="C1286">
      <f>D1286+H1286+L1286+N1286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2" sId="1" odxf="1" dxf="1">
    <oc r="C1287">
      <f>D1287+H1287+L1287+N1287</f>
    </oc>
    <nc r="C1287">
      <f>D1287+H1287+L1287+N1287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3" sId="1" odxf="1" dxf="1">
    <oc r="C1288">
      <f>D1288+H1288+L1288+N1288</f>
    </oc>
    <nc r="C1288">
      <f>D1288+H1288+L1288+N1288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4" sId="1" odxf="1" dxf="1">
    <oc r="C1289">
      <f>SUM(C1290:C1311)</f>
    </oc>
    <nc r="C1289">
      <f>D1289+H1289+L1289+N1289</f>
    </nc>
    <odxf>
      <alignment vertical="center" readingOrder="0"/>
    </odxf>
    <ndxf>
      <alignment vertical="top" readingOrder="0"/>
    </ndxf>
  </rcc>
  <rcc rId="24085" sId="1" odxf="1" dxf="1">
    <oc r="C1290">
      <f>D1290+H1290+L1290+N1290</f>
    </oc>
    <nc r="C1290">
      <f>D1290+H1290+L1290+N1290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6" sId="1" odxf="1" dxf="1">
    <oc r="C1291">
      <f>D1291+H1291+L1291+N1291</f>
    </oc>
    <nc r="C1291">
      <f>D1291+H1291+L1291+N1291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7" sId="1" odxf="1" dxf="1">
    <oc r="C1292">
      <f>D1292+H1292+L1292+N1292</f>
    </oc>
    <nc r="C1292">
      <f>D1292+H1292+L1292+N1292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8" sId="1" odxf="1" dxf="1">
    <oc r="C1293">
      <f>D1293+H1293+L1293+N1293</f>
    </oc>
    <nc r="C1293">
      <f>D1293+H1293+L1293+N1293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89" sId="1" odxf="1" dxf="1">
    <oc r="C1294">
      <f>D1294+H1294+L1294+N1294</f>
    </oc>
    <nc r="C1294">
      <f>D1294+H1294+L1294+N1294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0" sId="1" odxf="1" dxf="1">
    <oc r="C1295">
      <f>D1295+H1295+L1295+N1295</f>
    </oc>
    <nc r="C1295">
      <f>D1295+H1295+L1295+N1295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1" sId="1" odxf="1" dxf="1">
    <oc r="C1296">
      <f>D1296+H1296+L1296+N1296</f>
    </oc>
    <nc r="C1296">
      <f>D1296+H1296+L1296+N1296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2" sId="1" odxf="1" dxf="1">
    <oc r="C1297">
      <f>D1297+H1297+L1297+N1297</f>
    </oc>
    <nc r="C1297">
      <f>D1297+H1297+L1297+N1297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3" sId="1" odxf="1" dxf="1">
    <oc r="C1298">
      <f>D1298+H1298+L1298+N1298</f>
    </oc>
    <nc r="C1298">
      <f>D1298+H1298+L1298+N1298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4" sId="1" odxf="1" dxf="1">
    <oc r="C1299">
      <f>D1299+H1299+L1299+N1299</f>
    </oc>
    <nc r="C1299">
      <f>D1299+H1299+L1299+N1299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5" sId="1" odxf="1" dxf="1">
    <oc r="C1300">
      <f>D1300+H1300+L1300+N1300</f>
    </oc>
    <nc r="C1300">
      <f>D1300+H1300+L1300+N1300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6" sId="1" odxf="1" dxf="1" numFmtId="4">
    <oc r="C1301">
      <v>1102631.5</v>
    </oc>
    <nc r="C1301">
      <f>D1301+H1301+L1301+N1301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7" sId="1" odxf="1" dxf="1">
    <oc r="C1302">
      <f>D1302+H1302+L1302+N1302</f>
    </oc>
    <nc r="C1302">
      <f>D1302+H1302+L1302+N1302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8" sId="1" odxf="1" dxf="1">
    <oc r="C1303">
      <f>D1303+H1303+L1303+N1303</f>
    </oc>
    <nc r="C1303">
      <f>D1303+H1303+L1303+N1303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099" sId="1" odxf="1" dxf="1">
    <oc r="C1304">
      <f>D1304+H1304+L1304+N1304</f>
    </oc>
    <nc r="C1304">
      <f>D1304+H1304+L1304+N1304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100" sId="1" odxf="1" dxf="1">
    <oc r="C1305">
      <f>D1305+H1305+L1305+N1305</f>
    </oc>
    <nc r="C1305">
      <f>D1305+H1305+L1305+N1305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101" sId="1" odxf="1" dxf="1">
    <oc r="C1306">
      <f>D1306+H1306+L1306+N1306</f>
    </oc>
    <nc r="C1306">
      <f>D1306+H1306+L1306+N1306</f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cc rId="24102" sId="1" odxf="1" dxf="1">
    <oc r="C1307">
      <f>J1307+L1307+P1307</f>
    </oc>
    <nc r="C1307">
      <f>D1307+H1307+L1307+N1307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cc rId="24103" sId="1" odxf="1" dxf="1">
    <oc r="C1308">
      <f>J1308+L1308+P1308</f>
    </oc>
    <nc r="C1308">
      <f>D1308+H1308+L1308+N1308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cc rId="24104" sId="1" odxf="1" dxf="1">
    <oc r="C1309">
      <f>J1309+L1309+P1309</f>
    </oc>
    <nc r="C1309">
      <f>D1309+H1309+L1309+N1309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cc rId="24105" sId="1" odxf="1" dxf="1">
    <oc r="C1310">
      <f>J1310+L1310+P1310</f>
    </oc>
    <nc r="C1310">
      <f>D1310+H1310+L1310+N1310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cc rId="24106" sId="1" odxf="1" dxf="1">
    <oc r="C1311">
      <f>J1311+L1311+P1311</f>
    </oc>
    <nc r="C1311">
      <f>D1311+H1311+L1311+N1311</f>
    </nc>
    <odxf>
      <font>
        <b val="0"/>
        <sz val="14"/>
        <color theme="1"/>
        <name val="Times New Roman"/>
        <scheme val="none"/>
      </font>
      <alignment wrapText="1" readingOrder="0"/>
    </odxf>
    <ndxf>
      <font>
        <b/>
        <sz val="14"/>
        <color indexed="8"/>
        <name val="Times New Roman"/>
        <scheme val="none"/>
      </font>
      <alignment wrapText="0" readingOrder="0"/>
    </ndxf>
  </rcc>
  <rfmt sheetId="1" sqref="C1276:C1288" start="0" length="2147483647">
    <dxf>
      <font>
        <b val="0"/>
      </font>
    </dxf>
  </rfmt>
  <rfmt sheetId="1" sqref="C1267:C1274" start="0" length="2147483647">
    <dxf>
      <font>
        <b val="0"/>
      </font>
    </dxf>
  </rfmt>
  <rfmt sheetId="1" sqref="C1290:C1311" start="0" length="2147483647">
    <dxf>
      <font>
        <b val="0"/>
      </font>
    </dxf>
  </rfmt>
  <rcc rId="24107" sId="1">
    <oc r="C1345">
      <f>D1345+F1345+H1345+J1345+L1345+N1345+P1345+R1345</f>
    </oc>
    <nc r="C1345">
      <f>D1345+H1345+N1345+Q1345</f>
    </nc>
  </rcc>
  <rcc rId="24108" sId="1">
    <oc r="C1346">
      <f>D1346+F1346+H1346+J1346+L1346+N1346+P1346+R1346</f>
    </oc>
    <nc r="C1346">
      <f>D1346+H1346+N1346+Q1346</f>
    </nc>
  </rcc>
  <rcc rId="24109" sId="1">
    <oc r="C1347">
      <f>D1347+F1347+H1347+J1347+L1347+N1347+P1347+R1347</f>
    </oc>
    <nc r="C1347">
      <f>D1347+H1347+N1347+Q1347</f>
    </nc>
  </rcc>
  <rcc rId="24110" sId="1">
    <oc r="C1348">
      <f>D1348+F1348+H1348+J1348+L1348+N1348+P1348+R1348</f>
    </oc>
    <nc r="C1348">
      <f>D1348+H1348+N1348+Q1348</f>
    </nc>
  </rcc>
  <rcc rId="24111" sId="1">
    <oc r="C1349">
      <f>D1349+F1349+H1349+J1349+L1349+N1349+P1349+R1349</f>
    </oc>
    <nc r="C1349">
      <f>D1349+H1349+N1349+Q1349</f>
    </nc>
  </rcc>
  <rcc rId="24112" sId="1">
    <oc r="C1350">
      <f>D1350+F1350+H1350+J1350+L1350+N1350+P1350+R1350</f>
    </oc>
    <nc r="C1350">
      <f>D1350+H1350+N1350+Q1350</f>
    </nc>
  </rcc>
  <rcc rId="24113" sId="1">
    <oc r="C1351">
      <f>D1351+F1351+H1351+J1351+L1351+N1351+P1351+R1351</f>
    </oc>
    <nc r="C1351">
      <f>D1351+H1351+N1351+Q1351</f>
    </nc>
  </rcc>
  <rcc rId="24114" sId="1">
    <oc r="C1352">
      <f>D1352+F1352+H1352+J1352+L1352+N1352+P1352+R1352</f>
    </oc>
    <nc r="C1352">
      <f>D1352+H1352+N1352+Q1352</f>
    </nc>
  </rcc>
  <rcc rId="24115" sId="1">
    <oc r="C1353">
      <f>D1353+F1353+H1353+J1353+L1353+N1353+P1353+R1353</f>
    </oc>
    <nc r="C1353">
      <f>D1353+H1353+N1353+Q1353</f>
    </nc>
  </rcc>
  <rcc rId="24116" sId="1">
    <oc r="C1354">
      <f>D1354+F1354+H1354+J1354+L1354+N1354+P1354+R1354</f>
    </oc>
    <nc r="C1354">
      <f>D1354+H1354+N1354+Q1354</f>
    </nc>
  </rcc>
  <rcc rId="24117" sId="1">
    <oc r="C1355">
      <f>D1355+F1355+H1355+J1355+L1355+N1355+P1355+R1355</f>
    </oc>
    <nc r="C1355">
      <f>D1355+H1355+N1355+Q1355</f>
    </nc>
  </rcc>
  <rcc rId="24118" sId="1">
    <oc r="C1356">
      <f>D1356+F1356+H1356+J1356+L1356+N1356+P1356+R1356</f>
    </oc>
    <nc r="C1356">
      <f>D1356+H1356+N1356+Q1356</f>
    </nc>
  </rcc>
  <rcc rId="24119" sId="1">
    <oc r="C1357">
      <f>D1357+F1357+H1357+J1357+L1357+N1357+P1357+R1357</f>
    </oc>
    <nc r="C1357">
      <f>D1357+H1357+N1357+Q1357</f>
    </nc>
  </rcc>
  <rcc rId="24120" sId="1">
    <oc r="D1344">
      <f>SUM(D1345:D1357)</f>
    </oc>
    <nc r="D1344">
      <f>SUM(D1345:D1357)</f>
    </nc>
  </rcc>
  <rcc rId="24121" sId="1">
    <oc r="E1344">
      <f>SUM(E1345:E1357)</f>
    </oc>
    <nc r="E1344">
      <f>SUM(E1345:E1357)</f>
    </nc>
  </rcc>
  <rcc rId="24122" sId="1">
    <oc r="F1344">
      <f>SUM(F1345:F1357)</f>
    </oc>
    <nc r="F1344">
      <f>SUM(F1345:F1357)</f>
    </nc>
  </rcc>
  <rcc rId="24123" sId="1">
    <oc r="G1344">
      <f>SUM(G1345:G1357)</f>
    </oc>
    <nc r="G1344">
      <f>SUM(G1345:G1357)</f>
    </nc>
  </rcc>
  <rcc rId="24124" sId="1">
    <oc r="H1344">
      <f>SUM(H1345:H1357)</f>
    </oc>
    <nc r="H1344">
      <f>SUM(H1345:H1357)</f>
    </nc>
  </rcc>
  <rcc rId="24125" sId="1">
    <oc r="I1344">
      <f>SUM(I1345:I1357)</f>
    </oc>
    <nc r="I1344">
      <f>SUM(I1345:I1357)</f>
    </nc>
  </rcc>
  <rcc rId="24126" sId="1">
    <oc r="J1344">
      <f>SUM(J1345:J1357)</f>
    </oc>
    <nc r="J1344">
      <f>SUM(J1345:J1357)</f>
    </nc>
  </rcc>
  <rcc rId="24127" sId="1">
    <oc r="K1344">
      <f>SUM(K1345:K1357)</f>
    </oc>
    <nc r="K1344">
      <f>SUM(K1345:K1357)</f>
    </nc>
  </rcc>
  <rcc rId="24128" sId="1">
    <oc r="L1344">
      <f>SUM(L1345:L1357)</f>
    </oc>
    <nc r="L1344">
      <f>SUM(L1345:L1357)</f>
    </nc>
  </rcc>
  <rcc rId="24129" sId="1">
    <oc r="M1344">
      <f>SUM(M1345:M1357)</f>
    </oc>
    <nc r="M1344">
      <f>SUM(M1345:M1357)</f>
    </nc>
  </rcc>
  <rcc rId="24130" sId="1">
    <oc r="N1344">
      <f>SUM(N1345:N1357)</f>
    </oc>
    <nc r="N1344">
      <f>SUM(N1345:N1357)</f>
    </nc>
  </rcc>
  <rcc rId="24131" sId="1">
    <oc r="O1344">
      <f>SUM(O1345:O1357)</f>
    </oc>
    <nc r="O1344">
      <f>SUM(O1345:O1357)</f>
    </nc>
  </rcc>
  <rcc rId="24132" sId="1">
    <oc r="P1344">
      <f>SUM(P1345:P1357)</f>
    </oc>
    <nc r="P1344">
      <f>SUM(P1345:P1357)</f>
    </nc>
  </rcc>
  <rcc rId="24133" sId="1">
    <oc r="Q1344">
      <f>SUM(Q1345:Q1357)</f>
    </oc>
    <nc r="Q1344">
      <f>SUM(Q1345:Q1357)</f>
    </nc>
  </rcc>
  <rcc rId="24134" sId="1" numFmtId="4">
    <oc r="C1360">
      <v>1736085.02</v>
    </oc>
    <nc r="C1360">
      <f>D1360+H1360+L1360+N1360+P1360</f>
    </nc>
  </rcc>
  <rcc rId="24135" sId="1" numFmtId="4">
    <oc r="C1361">
      <v>2463173.6</v>
    </oc>
    <nc r="C1361">
      <f>D1361+H1361+L1361+N1361+P1361</f>
    </nc>
  </rcc>
  <rcc rId="24136" sId="1" numFmtId="4">
    <oc r="H1364">
      <v>8865543.5999999996</v>
    </oc>
    <nc r="H1364">
      <v>886553.59999999998</v>
    </nc>
  </rcc>
  <rcc rId="24137" sId="1" odxf="1" dxf="1" numFmtId="4">
    <oc r="G1368">
      <f>G1369+G1373+G1379</f>
    </oc>
    <nc r="G1368">
      <v>886553.59999999998</v>
    </nc>
    <ndxf>
      <font>
        <b val="0"/>
        <sz val="14"/>
        <color indexed="8"/>
        <name val="Times New Roman"/>
        <scheme val="none"/>
      </font>
    </ndxf>
  </rcc>
  <rfmt sheetId="1" sqref="G1368" start="0" length="2147483647">
    <dxf>
      <font>
        <b/>
      </font>
    </dxf>
  </rfmt>
  <rfmt sheetId="1" sqref="C1587" start="0" length="0">
    <dxf>
      <font>
        <sz val="14"/>
        <color theme="1"/>
        <name val="Times New Roman"/>
        <scheme val="none"/>
      </font>
    </dxf>
  </rfmt>
  <rcc rId="24138" sId="1">
    <oc r="C1583">
      <v>2000000</v>
    </oc>
    <nc r="C1583">
      <f>D1583+H1583+J1583+L1583+P1583+Q1583+N1583</f>
    </nc>
  </rcc>
  <rcc rId="24139" sId="1">
    <oc r="C1584">
      <v>1500000</v>
    </oc>
    <nc r="C1584">
      <f>D1584+H1584+J1584+L1584+P1584+Q1584+N1584</f>
    </nc>
  </rcc>
  <rcc rId="24140" sId="1">
    <oc r="C1585">
      <v>1500000</v>
    </oc>
    <nc r="C1585">
      <f>D1585+H1585+J1585+L1585+P1585+Q1585+N1585</f>
    </nc>
  </rcc>
  <rcc rId="24141" sId="1">
    <oc r="C1586">
      <v>1000000</v>
    </oc>
    <nc r="C1586">
      <f>D1586+H1586+J1586+L1586+P1586+Q1586+N1586</f>
    </nc>
  </rcc>
  <rcc rId="24142" sId="1">
    <oc r="C1587">
      <v>1500000</v>
    </oc>
    <nc r="C1587">
      <f>D1587+H1587+J1587+L1587+P1587+Q1587+N1587</f>
    </nc>
  </rcc>
  <rcc rId="24143" sId="1">
    <oc r="C1588">
      <v>900000</v>
    </oc>
    <nc r="C1588">
      <f>D1588+H1588+J1588+L1588+P1588+Q1588+N1588</f>
    </nc>
  </rcc>
  <rcc rId="24144" sId="1">
    <oc r="C1589">
      <v>1000000</v>
    </oc>
    <nc r="C1589">
      <f>D1589+H1589+J1589+L1589+P1589+Q1589+N1589</f>
    </nc>
  </rcc>
  <rcc rId="24145" sId="1">
    <oc r="C1590">
      <v>1500000</v>
    </oc>
    <nc r="C1590">
      <f>D1590+H1590+J1590+L1590+P1590+Q1590+N1590</f>
    </nc>
  </rcc>
  <rcc rId="24146" sId="1">
    <oc r="C1591">
      <v>900000</v>
    </oc>
    <nc r="C1591">
      <f>D1591+H1591+J1591+L1591+P1591+Q1591+N1591</f>
    </nc>
  </rcc>
  <rcc rId="24147" sId="1">
    <oc r="C1592">
      <v>1000000</v>
    </oc>
    <nc r="C1592">
      <f>D1592+H1592+J1592+L1592+P1592+Q1592+N1592</f>
    </nc>
  </rcc>
  <rcc rId="24148" sId="1">
    <oc r="C1593">
      <v>1000000</v>
    </oc>
    <nc r="C1593">
      <f>D1593+H1593+J1593+L1593+P1593+Q1593+N1593</f>
    </nc>
  </rcc>
  <rcc rId="24149" sId="1">
    <oc r="C1594">
      <v>1500000</v>
    </oc>
    <nc r="C1594">
      <f>D1594+H1594+J1594+L1594+P1594+Q1594+N1594</f>
    </nc>
  </rcc>
  <rcc rId="24150" sId="1">
    <oc r="C1595">
      <v>1000000</v>
    </oc>
    <nc r="C1595">
      <f>D1595+H1595+J1595+L1595+P1595+Q1595+N1595</f>
    </nc>
  </rcc>
  <rcc rId="24151" sId="1">
    <oc r="C1596">
      <v>1500000</v>
    </oc>
    <nc r="C1596">
      <f>D1596+H1596+J1596+L1596+P1596+Q1596+N1596</f>
    </nc>
  </rcc>
  <rcc rId="24152" sId="1">
    <oc r="C1597">
      <v>1500000</v>
    </oc>
    <nc r="C1597">
      <f>D1597+H1597+J1597+L1597+P1597+Q1597+N1597</f>
    </nc>
  </rcc>
  <rcc rId="24153" sId="1">
    <oc r="C1598">
      <v>200000</v>
    </oc>
    <nc r="C1598">
      <f>D1598+H1598+J1598+L1598+P1598+Q1598+N1598</f>
    </nc>
  </rcc>
  <rcc rId="24154" sId="1">
    <oc r="C1599">
      <v>1500000</v>
    </oc>
    <nc r="C1599">
      <f>D1599+H1599+J1599+L1599+P1599+Q1599+N1599</f>
    </nc>
  </rcc>
  <rcc rId="24155" sId="1">
    <oc r="C1600">
      <v>1500000</v>
    </oc>
    <nc r="C1600">
      <f>D1600+H1600+J1600+L1600+P1600+Q1600+N1600</f>
    </nc>
  </rcc>
  <rcc rId="24156" sId="1">
    <oc r="C1601">
      <v>900000</v>
    </oc>
    <nc r="C1601">
      <f>D1601+H1601+J1601+L1601+P1601+Q1601+N1601</f>
    </nc>
  </rcc>
  <rcc rId="24157" sId="1">
    <oc r="C1602">
      <v>1000000</v>
    </oc>
    <nc r="C1602">
      <f>D1602+H1602+J1602+L1602+P1602+Q1602+N1602</f>
    </nc>
  </rcc>
  <rcc rId="24158" sId="1">
    <oc r="C1603">
      <v>1500000</v>
    </oc>
    <nc r="C1603">
      <f>D1603+H1603+J1603+L1603+P1603+Q1603+N1603</f>
    </nc>
  </rcc>
  <rcc rId="24159" sId="1">
    <oc r="C1604">
      <v>1500000</v>
    </oc>
    <nc r="C1604">
      <f>D1604+H1604+J1604+L1604+P1604+Q1604+N1604</f>
    </nc>
  </rcc>
  <rcc rId="24160" sId="1">
    <oc r="C1605">
      <v>1000000</v>
    </oc>
    <nc r="C1605">
      <f>D1605+H1605+J1605+L1605+P1605+Q1605+N1605</f>
    </nc>
  </rcc>
  <rcc rId="24161" sId="1">
    <oc r="C1606">
      <v>6500000</v>
    </oc>
    <nc r="C1606">
      <f>D1606+H1606+J1606+L1606+P1606+Q1606+N1606</f>
    </nc>
  </rcc>
  <rcc rId="24162" sId="1">
    <oc r="C1607">
      <v>1000000</v>
    </oc>
    <nc r="C1607">
      <f>D1607+H1607+J1607+L1607+P1607+Q1607+N1607</f>
    </nc>
  </rcc>
  <rcc rId="24163" sId="1">
    <oc r="C1608">
      <v>600000</v>
    </oc>
    <nc r="C1608">
      <f>D1608+H1608+J1608+L1608+P1608+Q1608+N1608</f>
    </nc>
  </rcc>
  <rcc rId="24164" sId="1">
    <oc r="C1609">
      <v>2000000</v>
    </oc>
    <nc r="C1609">
      <f>D1609+H1609+J1609+L1609+P1609+Q1609+N1609</f>
    </nc>
  </rcc>
  <rcc rId="24165" sId="1">
    <oc r="C1610">
      <v>2000000</v>
    </oc>
    <nc r="C1610">
      <f>D1610+H1610+J1610+L1610+P1610+Q1610+N1610</f>
    </nc>
  </rcc>
  <rcc rId="24166" sId="1">
    <oc r="C1611">
      <v>500000</v>
    </oc>
    <nc r="C1611">
      <f>D1611+H1611+J1611+L1611+P1611+Q1611+N1611</f>
    </nc>
  </rcc>
  <rcc rId="24167" sId="1">
    <oc r="C1612">
      <v>900000</v>
    </oc>
    <nc r="C1612">
      <f>D1612+H1612+J1612+L1612+P1612+Q1612+N1612</f>
    </nc>
  </rcc>
  <rcc rId="24168" sId="1">
    <oc r="C1613">
      <v>11500000</v>
    </oc>
    <nc r="C1613">
      <f>D1613+H1613+J1613+L1613+P1613+Q1613+N1613</f>
    </nc>
  </rcc>
  <rcc rId="24169" sId="1">
    <oc r="C1614">
      <v>900000</v>
    </oc>
    <nc r="C1614">
      <f>D1614+H1614+J1614+L1614+P1614+Q1614+N1614</f>
    </nc>
  </rcc>
  <rcc rId="24170" sId="1">
    <oc r="C1615">
      <v>900000</v>
    </oc>
    <nc r="C1615">
      <f>D1615+H1615+J1615+L1615+P1615+Q1615+N1615</f>
    </nc>
  </rcc>
  <rcc rId="24171" sId="1">
    <oc r="C1616">
      <v>900000</v>
    </oc>
    <nc r="C1616">
      <f>D1616+H1616+J1616+L1616+P1616+Q1616+N1616</f>
    </nc>
  </rcc>
  <rcc rId="24172" sId="1">
    <oc r="C1617">
      <v>600000</v>
    </oc>
    <nc r="C1617">
      <f>D1617+H1617+J1617+L1617+P1617+Q1617+N1617</f>
    </nc>
  </rcc>
  <rcc rId="24173" sId="1">
    <oc r="C1618">
      <v>900000</v>
    </oc>
    <nc r="C1618">
      <f>D1618+H1618+J1618+L1618+P1618+Q1618+N1618</f>
    </nc>
  </rcc>
  <rcc rId="24174" sId="1">
    <oc r="C1619">
      <v>1500000</v>
    </oc>
    <nc r="C1619">
      <f>D1619+H1619+J1619+L1619+P1619+Q1619+N1619</f>
    </nc>
  </rcc>
  <rcc rId="24175" sId="1">
    <oc r="C1620">
      <v>600000</v>
    </oc>
    <nc r="C1620">
      <f>D1620+H1620+J1620+L1620+P1620+Q1620+N1620</f>
    </nc>
  </rcc>
  <rcc rId="24176" sId="1">
    <oc r="C1621">
      <v>900000</v>
    </oc>
    <nc r="C1621">
      <f>D1621+H1621+J1621+L1621+P1621+Q1621+N1621</f>
    </nc>
  </rcc>
  <rcc rId="24177" sId="1">
    <oc r="C1622">
      <v>1000000</v>
    </oc>
    <nc r="C1622">
      <f>D1622+H1622+J1622+L1622+P1622+Q1622+N1622</f>
    </nc>
  </rcc>
  <rcc rId="24178" sId="1">
    <oc r="C1623">
      <v>1500000</v>
    </oc>
    <nc r="C1623">
      <f>D1623+H1623+J1623+L1623+P1623+Q1623+N1623</f>
    </nc>
  </rcc>
  <rcc rId="24179" sId="1">
    <oc r="C1624">
      <v>1500000</v>
    </oc>
    <nc r="C1624">
      <f>D1624+H1624+J1624+L1624+P1624+Q1624+N1624</f>
    </nc>
  </rcc>
  <rcc rId="24180" sId="1">
    <oc r="C1625">
      <v>1000000</v>
    </oc>
    <nc r="C1625">
      <f>D1625+H1625+J1625+L1625+P1625+Q1625+N1625</f>
    </nc>
  </rcc>
  <rcc rId="24181" sId="1">
    <oc r="C1626">
      <v>1000000</v>
    </oc>
    <nc r="C1626">
      <f>D1626+H1626+J1626+L1626+P1626+Q1626+N1626</f>
    </nc>
  </rcc>
  <rcc rId="24182" sId="1">
    <oc r="C1627">
      <v>1000000</v>
    </oc>
    <nc r="C1627">
      <f>D1627+H1627+J1627+L1627+P1627+Q1627+N1627</f>
    </nc>
  </rcc>
  <rcc rId="24183" sId="1">
    <oc r="C1628">
      <v>800000</v>
    </oc>
    <nc r="C1628">
      <f>D1628+H1628+J1628+L1628+P1628+Q1628+N1628</f>
    </nc>
  </rcc>
  <rcc rId="24184" sId="1">
    <oc r="C1629">
      <v>800000</v>
    </oc>
    <nc r="C1629">
      <f>D1629+H1629+J1629+L1629+P1629+Q1629+N1629</f>
    </nc>
  </rcc>
  <rcc rId="24185" sId="1">
    <oc r="D1582">
      <f>SUM(D1583:D1629)</f>
    </oc>
    <nc r="D1582">
      <f>SUM(D1583:D1629)</f>
    </nc>
  </rcc>
  <rcc rId="24186" sId="1">
    <oc r="E1582">
      <f>SUM(E1583:E1629)</f>
    </oc>
    <nc r="E1582">
      <f>SUM(E1583:E1629)</f>
    </nc>
  </rcc>
  <rcc rId="24187" sId="1">
    <oc r="F1582">
      <f>SUM(F1583:F1629)</f>
    </oc>
    <nc r="F1582">
      <f>SUM(F1583:F1629)</f>
    </nc>
  </rcc>
  <rcc rId="24188" sId="1">
    <oc r="G1582">
      <f>SUM(G1583:G1629)</f>
    </oc>
    <nc r="G1582">
      <f>SUM(G1583:G1629)</f>
    </nc>
  </rcc>
  <rcc rId="24189" sId="1">
    <oc r="H1582">
      <f>SUM(H1583:H1629)</f>
    </oc>
    <nc r="H1582">
      <f>SUM(H1583:H1629)</f>
    </nc>
  </rcc>
  <rcc rId="24190" sId="1">
    <oc r="I1582">
      <f>SUM(I1583:I1629)</f>
    </oc>
    <nc r="I1582">
      <f>SUM(I1583:I1629)</f>
    </nc>
  </rcc>
  <rcc rId="24191" sId="1">
    <oc r="J1582">
      <f>SUM(J1583:J1629)</f>
    </oc>
    <nc r="J1582">
      <f>SUM(J1583:J1629)</f>
    </nc>
  </rcc>
  <rcc rId="24192" sId="1">
    <oc r="K1582">
      <f>SUM(K1583:K1629)</f>
    </oc>
    <nc r="K1582">
      <f>SUM(K1583:K1629)</f>
    </nc>
  </rcc>
  <rcc rId="24193" sId="1">
    <oc r="L1582">
      <f>SUM(L1583:L1629)</f>
    </oc>
    <nc r="L1582">
      <f>SUM(L1583:L1629)</f>
    </nc>
  </rcc>
  <rcc rId="24194" sId="1">
    <oc r="M1582">
      <f>SUM(M1583:M1629)</f>
    </oc>
    <nc r="M1582">
      <f>SUM(M1583:M1629)</f>
    </nc>
  </rcc>
  <rcc rId="24195" sId="1">
    <oc r="N1582">
      <f>SUM(N1583:N1629)</f>
    </oc>
    <nc r="N1582">
      <f>SUM(N1583:N1629)</f>
    </nc>
  </rcc>
  <rcc rId="24196" sId="1">
    <oc r="O1582">
      <f>SUM(O1583:O1629)</f>
    </oc>
    <nc r="O1582">
      <f>SUM(O1583:O1629)</f>
    </nc>
  </rcc>
  <rcc rId="24197" sId="1">
    <oc r="P1582">
      <f>SUM(P1583:P1629)</f>
    </oc>
    <nc r="P1582">
      <f>SUM(P1583:P1629)</f>
    </nc>
  </rcc>
  <rcc rId="24198" sId="1">
    <oc r="Q1582">
      <f>SUM(Q1583:Q1629)</f>
    </oc>
    <nc r="Q1582">
      <f>SUM(Q1583:Q1629)</f>
    </nc>
  </rcc>
  <rcc rId="24199" sId="1">
    <oc r="C1645">
      <f>H1645</f>
    </oc>
    <nc r="C1645">
      <f>D1645+H1645+J1645+L1645+P1645</f>
    </nc>
  </rcc>
  <rcc rId="24200" sId="1">
    <oc r="C1646">
      <f>H1646</f>
    </oc>
    <nc r="C1646">
      <f>D1646+H1646+J1646+L1646+P1646</f>
    </nc>
  </rcc>
  <rcc rId="24201" sId="1">
    <oc r="C1647">
      <f>J1647+L1647+P1647</f>
    </oc>
    <nc r="C1647">
      <f>D1647+H1647+J1647+L1647+P1647</f>
    </nc>
  </rcc>
  <rcc rId="24202" sId="1">
    <oc r="C1648">
      <f>H1648</f>
    </oc>
    <nc r="C1648">
      <f>D1648+H1648+J1648+L1648+P1648</f>
    </nc>
  </rcc>
  <rcc rId="24203" sId="1" odxf="1" s="1" dxf="1" numFmtId="4">
    <oc r="C1649">
      <v>319755.69</v>
    </oc>
    <nc r="C1649">
      <f>D1649+H1649+J1649+L1649+P1649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4204" sId="1">
    <oc r="C1650">
      <f>D1650+H1650</f>
    </oc>
    <nc r="C1650">
      <f>D1650+H1650+J1650+L1650+P1650</f>
    </nc>
  </rcc>
  <rcc rId="24205" sId="1">
    <oc r="C1652">
      <f>L1652+P1652</f>
    </oc>
    <nc r="C1652">
      <f>H1652+L1652+P1652</f>
    </nc>
  </rcc>
  <rcc rId="24206" sId="1">
    <oc r="C1653">
      <f>H1653</f>
    </oc>
    <nc r="C1653">
      <f>H1653+L1653+P1653</f>
    </nc>
  </rcc>
  <rcc rId="24207" sId="1">
    <oc r="C1654">
      <f>H1654+L1654</f>
    </oc>
    <nc r="C1654">
      <f>H1654+L1654+P1654</f>
    </nc>
  </rcc>
  <rcc rId="24208" sId="1">
    <oc r="C1655">
      <f>L1655+P1655</f>
    </oc>
    <nc r="C1655">
      <f>H1655+L1655+P1655</f>
    </nc>
  </rcc>
  <rcc rId="24209" sId="1">
    <oc r="C1656">
      <f>H1656</f>
    </oc>
    <nc r="C1656">
      <f>H1656+L1656+P1656</f>
    </nc>
  </rcc>
  <rcc rId="24210" sId="1">
    <oc r="E1639">
      <f>E1640+E1644+E1651</f>
    </oc>
    <nc r="E1639">
      <f>E1640+E1644+E1651</f>
    </nc>
  </rcc>
  <rcc rId="24211" sId="1">
    <oc r="F1639">
      <f>F1640+F1644+F1651</f>
    </oc>
    <nc r="F1639">
      <f>F1640+F1644+F1651</f>
    </nc>
  </rcc>
  <rcc rId="24212" sId="1">
    <oc r="G1639">
      <f>G1640+G1644+G1651</f>
    </oc>
    <nc r="G1639">
      <f>G1640+G1644+G1651</f>
    </nc>
  </rcc>
  <rcc rId="24213" sId="1">
    <oc r="H1639">
      <f>H1640+H1644+H1651</f>
    </oc>
    <nc r="H1639">
      <f>H1640+H1644+H1651</f>
    </nc>
  </rcc>
  <rcc rId="24214" sId="1">
    <oc r="I1639">
      <f>I1640+I1644+I1651</f>
    </oc>
    <nc r="I1639">
      <f>I1640+I1644+I1651</f>
    </nc>
  </rcc>
  <rcc rId="24215" sId="1">
    <oc r="J1639">
      <f>J1640+J1644+J1651</f>
    </oc>
    <nc r="J1639">
      <f>J1640+J1644+J1651</f>
    </nc>
  </rcc>
  <rcc rId="24216" sId="1">
    <oc r="K1639">
      <f>K1640+K1644+K1651</f>
    </oc>
    <nc r="K1639">
      <f>K1640+K1644+K1651</f>
    </nc>
  </rcc>
  <rcc rId="24217" sId="1">
    <oc r="L1639">
      <f>L1640+L1644+L1651</f>
    </oc>
    <nc r="L1639">
      <f>L1640+L1644+L1651</f>
    </nc>
  </rcc>
  <rcc rId="24218" sId="1">
    <oc r="M1639">
      <f>M1640+M1644+M1651</f>
    </oc>
    <nc r="M1639">
      <f>M1640+M1644+M1651</f>
    </nc>
  </rcc>
  <rcc rId="24219" sId="1">
    <oc r="N1639">
      <f>N1640+N1644+N1651</f>
    </oc>
    <nc r="N1639">
      <f>N1640+N1644+N1651</f>
    </nc>
  </rcc>
  <rcc rId="24220" sId="1">
    <oc r="O1639">
      <f>O1640+O1644+O1651</f>
    </oc>
    <nc r="O1639">
      <f>O1640+O1644+O1651</f>
    </nc>
  </rcc>
  <rcc rId="24221" sId="1">
    <oc r="P1639">
      <f>P1640+P1644+P1651</f>
    </oc>
    <nc r="P1639">
      <f>P1640+P1644+P1651</f>
    </nc>
  </rcc>
  <rcc rId="24222" sId="1">
    <oc r="Q1639">
      <f>Q1640+Q1644+Q1651</f>
    </oc>
    <nc r="Q1639">
      <f>Q1640+Q1644+Q1651</f>
    </nc>
  </rcc>
  <rcc rId="24223" sId="1">
    <oc r="D1644">
      <f>D1645+D1646+D1647+D1648+D1649+D1650</f>
    </oc>
    <nc r="D1644">
      <f>D1645+D1646+D1647+D1648+D1649+D1650</f>
    </nc>
  </rcc>
  <rcc rId="24224" sId="1">
    <nc r="E1644">
      <f>E1645+E1646+E1647+E1648+E1649+E1650</f>
    </nc>
  </rcc>
  <rcc rId="24225" sId="1">
    <nc r="F1644">
      <f>F1645+F1646+F1647+F1648+F1649+F1650</f>
    </nc>
  </rcc>
  <rcc rId="24226" sId="1">
    <oc r="G1644">
      <f>G1645+G1646+G1647+G1648+G1649+G1650</f>
    </oc>
    <nc r="G1644">
      <f>G1645+G1646+G1647+G1648+G1649+G1650</f>
    </nc>
  </rcc>
  <rcc rId="24227" sId="1">
    <oc r="H1644">
      <f>H1645+H1646+H1647+H1648+H1649+H1650</f>
    </oc>
    <nc r="H1644">
      <f>H1645+H1646+H1647+H1648+H1649+H1650</f>
    </nc>
  </rcc>
  <rcc rId="24228" sId="1">
    <oc r="I1644">
      <f>I1645+I1646+I1647+I1648+I1649+I1650</f>
    </oc>
    <nc r="I1644">
      <f>I1645+I1646+I1647+I1648+I1649+I1650</f>
    </nc>
  </rcc>
  <rcc rId="24229" sId="1">
    <oc r="J1644">
      <f>J1645+J1646+J1647+J1648+J1649+J1650</f>
    </oc>
    <nc r="J1644">
      <f>J1645+J1646+J1647+J1648+J1649+J1650</f>
    </nc>
  </rcc>
  <rcc rId="24230" sId="1">
    <oc r="K1644">
      <f>K1645+K1646+K1647+K1648+K1649+K1650</f>
    </oc>
    <nc r="K1644">
      <f>K1645+K1646+K1647+K1648+K1649+K1650</f>
    </nc>
  </rcc>
  <rcc rId="24231" sId="1">
    <oc r="L1644">
      <f>L1645+L1646+L1647+L1648+L1649+L1650</f>
    </oc>
    <nc r="L1644">
      <f>L1645+L1646+L1647+L1648+L1649+L1650</f>
    </nc>
  </rcc>
  <rcc rId="24232" sId="1">
    <nc r="M1644">
      <f>M1645+M1646+M1647+M1648+M1649+M1650</f>
    </nc>
  </rcc>
  <rcc rId="24233" sId="1">
    <nc r="N1644">
      <f>N1645+N1646+N1647+N1648+N1649+N1650</f>
    </nc>
  </rcc>
  <rcc rId="24234" sId="1">
    <oc r="O1644">
      <f>O1645+O1646+O1647+O1648+O1649+O1650</f>
    </oc>
    <nc r="O1644">
      <f>O1645+O1646+O1647+O1648+O1649+O1650</f>
    </nc>
  </rcc>
  <rcc rId="24235" sId="1">
    <oc r="P1644">
      <f>P1645+P1646+P1647+P1648+P1649+P1650</f>
    </oc>
    <nc r="P1644">
      <f>P1645+P1646+P1647+P1648+P1649+P1650</f>
    </nc>
  </rcc>
  <rcc rId="24236" sId="1" odxf="1" dxf="1">
    <oc r="Q1644">
      <f>SUM(Q1645:Q1656)</f>
    </oc>
    <nc r="Q1644">
      <f>Q1645+Q1646+Q1647+Q1648+Q1649+Q1650</f>
    </nc>
    <odxf>
      <font>
        <sz val="14"/>
        <color indexed="8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237" sId="1" numFmtId="4">
    <oc r="C1651">
      <v>7993684.5700000003</v>
    </oc>
    <nc r="C1651">
      <f>C1652+C1653+C1654+C1655+C1656</f>
    </nc>
  </rcc>
  <rcc rId="24238" sId="1">
    <nc r="D1651">
      <f>D1652+D1653+D1654+D1655+D1656</f>
    </nc>
  </rcc>
  <rcc rId="24239" sId="1">
    <nc r="E1651">
      <f>E1652+E1653+E1654+E1655+E1656</f>
    </nc>
  </rcc>
  <rcc rId="24240" sId="1">
    <nc r="F1651">
      <f>F1652+F1653+F1654+F1655+F1656</f>
    </nc>
  </rcc>
  <rcc rId="24241" sId="1">
    <oc r="G1651">
      <f>G1652+G1653+G1654+G1655+G1656</f>
    </oc>
    <nc r="G1651">
      <f>G1652+G1653+G1654+G1655+G1656</f>
    </nc>
  </rcc>
  <rcc rId="24242" sId="1">
    <oc r="H1651">
      <f>H1652+H1653+H1654+H1655+H1656</f>
    </oc>
    <nc r="H1651">
      <f>H1652+H1653+H1654+H1655+H1656</f>
    </nc>
  </rcc>
  <rcc rId="24243" sId="1">
    <nc r="I1651">
      <f>I1652+I1653+I1654+I1655+I1656</f>
    </nc>
  </rcc>
  <rcc rId="24244" sId="1">
    <nc r="J1651">
      <f>J1652+J1653+J1654+J1655+J1656</f>
    </nc>
  </rcc>
  <rcc rId="24245" sId="1">
    <oc r="K1651">
      <f>K1652+K1653+K1654+K1655+K1656</f>
    </oc>
    <nc r="K1651">
      <f>K1652+K1653+K1654+K1655+K1656</f>
    </nc>
  </rcc>
  <rcc rId="24246" sId="1">
    <oc r="L1651">
      <f>L1652+L1653+L1654+L1655+L1656</f>
    </oc>
    <nc r="L1651">
      <f>L1652+L1653+L1654+L1655+L1656</f>
    </nc>
  </rcc>
  <rcc rId="24247" sId="1">
    <nc r="M1651">
      <f>M1652+M1653+M1654+M1655+M1656</f>
    </nc>
  </rcc>
  <rcc rId="24248" sId="1">
    <nc r="N1651">
      <f>N1652+N1653+N1654+N1655+N1656</f>
    </nc>
  </rcc>
  <rcc rId="24249" sId="1">
    <oc r="O1651">
      <f>O1652+O1653+O1654+O1655+O1656</f>
    </oc>
    <nc r="O1651">
      <f>O1652+O1653+O1654+O1655+O1656</f>
    </nc>
  </rcc>
  <rcc rId="24250" sId="1">
    <oc r="P1651">
      <f>P1652+P1653+P1654+P1655+P1656</f>
    </oc>
    <nc r="P1651">
      <f>P1652+P1653+P1654+P1655+P1656</f>
    </nc>
  </rcc>
  <rcc rId="24251" sId="1" odxf="1" dxf="1">
    <nc r="Q1651">
      <f>Q1652+Q1653+Q1654+Q1655+Q1656</f>
    </nc>
    <odxf/>
    <ndxf/>
  </rcc>
  <rcc rId="24252" sId="1">
    <oc r="D1657">
      <f>D1658+D1660+D1680</f>
    </oc>
    <nc r="D1657">
      <f>D1658+D1660+D1680</f>
    </nc>
  </rcc>
  <rcc rId="24253" sId="1">
    <oc r="E1657">
      <f>E1658+E1660+E1680</f>
    </oc>
    <nc r="E1657">
      <f>E1658+E1660+E1680</f>
    </nc>
  </rcc>
  <rcc rId="24254" sId="1">
    <oc r="F1657">
      <f>F1658+F1660+F1680</f>
    </oc>
    <nc r="F1657">
      <f>F1658+F1660+F1680</f>
    </nc>
  </rcc>
  <rcc rId="24255" sId="1">
    <oc r="G1657">
      <f>G1658+G1660+G1680</f>
    </oc>
    <nc r="G1657">
      <f>G1658+G1660+G1680</f>
    </nc>
  </rcc>
  <rcc rId="24256" sId="1">
    <oc r="H1657">
      <f>H1658+H1660+H1680</f>
    </oc>
    <nc r="H1657">
      <f>H1658+H1660+H1680</f>
    </nc>
  </rcc>
  <rcc rId="24257" sId="1">
    <oc r="I1657">
      <f>I1658+I1660+I1680</f>
    </oc>
    <nc r="I1657">
      <f>I1658+I1660+I1680</f>
    </nc>
  </rcc>
  <rcc rId="24258" sId="1">
    <oc r="J1657">
      <f>J1658+J1660+J1680</f>
    </oc>
    <nc r="J1657">
      <f>J1658+J1660+J1680</f>
    </nc>
  </rcc>
  <rcc rId="24259" sId="1">
    <oc r="K1657">
      <f>K1658+K1660+K1680</f>
    </oc>
    <nc r="K1657">
      <f>K1658+K1660+K1680</f>
    </nc>
  </rcc>
  <rcc rId="24260" sId="1">
    <oc r="L1657">
      <f>L1658+L1660+L1680</f>
    </oc>
    <nc r="L1657">
      <f>L1658+L1660+L1680</f>
    </nc>
  </rcc>
  <rcc rId="24261" sId="1">
    <oc r="M1657">
      <f>M1658+M1660+M1680</f>
    </oc>
    <nc r="M1657">
      <f>M1658+M1660+M1680</f>
    </nc>
  </rcc>
  <rcc rId="24262" sId="1">
    <oc r="N1657">
      <f>N1658+N1660+N1680</f>
    </oc>
    <nc r="N1657">
      <f>N1658+N1660+N1680</f>
    </nc>
  </rcc>
  <rcc rId="24263" sId="1">
    <oc r="O1657">
      <f>O1658+O1660+O1680</f>
    </oc>
    <nc r="O1657">
      <f>O1658+O1660+O1680</f>
    </nc>
  </rcc>
  <rcc rId="24264" sId="1">
    <oc r="P1657">
      <f>P1658+P1660+P1680</f>
    </oc>
    <nc r="P1657">
      <f>P1658+P1660+P1680</f>
    </nc>
  </rcc>
  <rcc rId="24265" sId="1">
    <oc r="Q1657">
      <f>Q1658+Q1660+Q1680</f>
    </oc>
    <nc r="Q1657">
      <f>Q1658+Q1660+Q1680</f>
    </nc>
  </rcc>
  <rcc rId="24266" sId="1">
    <oc r="D1660">
      <f>SUM(D1661:D1679)</f>
    </oc>
    <nc r="D1660">
      <f>SUM(D1661:D1679)</f>
    </nc>
  </rcc>
  <rcc rId="24267" sId="1">
    <oc r="E1660">
      <f>SUM(E1661:E1679)</f>
    </oc>
    <nc r="E1660">
      <f>SUM(E1661:E1679)</f>
    </nc>
  </rcc>
  <rcc rId="24268" sId="1">
    <oc r="F1660">
      <f>SUM(F1661:F1679)</f>
    </oc>
    <nc r="F1660">
      <f>SUM(F1661:F1679)</f>
    </nc>
  </rcc>
  <rcc rId="24269" sId="1">
    <oc r="G1660">
      <f>SUM(G1661:G1679)</f>
    </oc>
    <nc r="G1660">
      <f>SUM(G1661:G1679)</f>
    </nc>
  </rcc>
  <rcc rId="24270" sId="1">
    <oc r="H1660">
      <f>SUM(H1661:H1679)</f>
    </oc>
    <nc r="H1660">
      <f>SUM(H1661:H1679)</f>
    </nc>
  </rcc>
  <rcc rId="24271" sId="1">
    <oc r="I1660">
      <f>SUM(I1661:I1679)</f>
    </oc>
    <nc r="I1660">
      <f>SUM(I1661:I1679)</f>
    </nc>
  </rcc>
  <rcc rId="24272" sId="1">
    <oc r="J1660">
      <f>SUM(J1661:J1679)</f>
    </oc>
    <nc r="J1660">
      <f>SUM(J1661:J1679)</f>
    </nc>
  </rcc>
  <rcc rId="24273" sId="1">
    <oc r="K1660">
      <f>SUM(K1661:K1679)</f>
    </oc>
    <nc r="K1660">
      <f>SUM(K1661:K1679)</f>
    </nc>
  </rcc>
  <rcc rId="24274" sId="1">
    <oc r="L1660">
      <f>SUM(L1661:L1679)</f>
    </oc>
    <nc r="L1660">
      <f>SUM(L1661:L1679)</f>
    </nc>
  </rcc>
  <rcc rId="24275" sId="1">
    <oc r="M1660">
      <f>SUM(M1661:M1679)</f>
    </oc>
    <nc r="M1660">
      <f>SUM(M1661:M1679)</f>
    </nc>
  </rcc>
  <rcc rId="24276" sId="1">
    <oc r="N1660">
      <f>SUM(N1661:N1679)</f>
    </oc>
    <nc r="N1660">
      <f>SUM(N1661:N1679)</f>
    </nc>
  </rcc>
  <rcc rId="24277" sId="1">
    <oc r="O1660">
      <f>SUM(O1661:O1679)</f>
    </oc>
    <nc r="O1660">
      <f>SUM(O1661:O1679)</f>
    </nc>
  </rcc>
  <rcc rId="24278" sId="1">
    <oc r="P1660">
      <f>SUM(P1661:P1679)</f>
    </oc>
    <nc r="P1660">
      <f>SUM(P1661:P1679)</f>
    </nc>
  </rcc>
  <rcc rId="24279" sId="1">
    <oc r="Q1660">
      <f>SUM(Q1661:Q1679)</f>
    </oc>
    <nc r="Q1660">
      <f>SUM(Q1661:Q1679)</f>
    </nc>
  </rcc>
  <rcc rId="24280" sId="1" numFmtId="4">
    <oc r="C1661">
      <v>3337098</v>
    </oc>
    <nc r="C1661">
      <f>D1661+H1661+L1661+P1661</f>
    </nc>
  </rcc>
  <rcc rId="24281" sId="1" numFmtId="4">
    <oc r="C1663">
      <v>2642258</v>
    </oc>
    <nc r="C1663">
      <f>D1663+H1663+L1663+P1663</f>
    </nc>
  </rcc>
  <rcc rId="24282" sId="1" odxf="1" dxf="1" numFmtId="4">
    <oc r="C1664">
      <v>2182579</v>
    </oc>
    <nc r="C1664">
      <f>D1664+H1664+L1664+P1664</f>
    </nc>
    <odxf>
      <font>
        <sz val="14"/>
        <name val="Times New Roman"/>
        <scheme val="none"/>
      </font>
      <alignment wrapText="1" readingOrder="0"/>
    </odxf>
    <ndxf>
      <font>
        <sz val="14"/>
        <color indexed="8"/>
        <name val="Times New Roman"/>
        <scheme val="none"/>
      </font>
      <alignment wrapText="0" readingOrder="0"/>
    </ndxf>
  </rcc>
  <rcc rId="24283" sId="1" numFmtId="4">
    <oc r="C1665">
      <v>1043652</v>
    </oc>
    <nc r="C1665">
      <f>D1665+H1665+L1665+P1665</f>
    </nc>
  </rcc>
  <rcc rId="24284" sId="1" numFmtId="4">
    <oc r="C1666">
      <v>3883585</v>
    </oc>
    <nc r="C1666">
      <f>D1666+H1666+L1666+P1666</f>
    </nc>
  </rcc>
  <rcc rId="24285" sId="1" numFmtId="4">
    <oc r="C1667">
      <v>1079220</v>
    </oc>
    <nc r="C1667">
      <f>D1667+H1667+L1667+P1667</f>
    </nc>
  </rcc>
  <rcc rId="24286" sId="1" numFmtId="4">
    <oc r="C1668">
      <v>1852962</v>
    </oc>
    <nc r="C1668">
      <f>D1668+H1668+L1668+P1668</f>
    </nc>
  </rcc>
  <rcc rId="24287" sId="1" numFmtId="4">
    <oc r="C1669">
      <v>1832272</v>
    </oc>
    <nc r="C1669">
      <f>D1669+H1669+L1669+P1669</f>
    </nc>
  </rcc>
  <rcc rId="24288" sId="1" numFmtId="4">
    <oc r="C1670">
      <v>1324578</v>
    </oc>
    <nc r="C1670">
      <f>D1670+H1670+L1670+P1670</f>
    </nc>
  </rcc>
  <rcc rId="24289" sId="1" numFmtId="4">
    <oc r="C1671">
      <v>1300059</v>
    </oc>
    <nc r="C1671">
      <f>D1671+H1671+L1671+P1671</f>
    </nc>
  </rcc>
  <rcc rId="24290" sId="1" numFmtId="4">
    <oc r="C1672">
      <v>1290513</v>
    </oc>
    <nc r="C1672">
      <f>D1672+H1672+L1672+P1672</f>
    </nc>
  </rcc>
  <rcc rId="24291" sId="1" numFmtId="4">
    <oc r="C1673">
      <v>1290513</v>
    </oc>
    <nc r="C1673">
      <f>D1673+H1673+L1673+P1673</f>
    </nc>
  </rcc>
  <rcc rId="24292" sId="1" numFmtId="4">
    <oc r="C1674">
      <v>1327009</v>
    </oc>
    <nc r="C1674">
      <f>D1674+H1674+L1674+P1674</f>
    </nc>
  </rcc>
  <rcc rId="24293" sId="1" numFmtId="4">
    <oc r="C1675">
      <v>1315947</v>
    </oc>
    <nc r="C1675">
      <f>D1675+H1675+L1675+P1675</f>
    </nc>
  </rcc>
  <rcc rId="24294" sId="1" numFmtId="4">
    <oc r="C1676">
      <v>4004064</v>
    </oc>
    <nc r="C1676">
      <f>D1676+H1676+L1676+P1676</f>
    </nc>
  </rcc>
  <rcc rId="24295" sId="1" numFmtId="4">
    <oc r="C1677">
      <v>1032329</v>
    </oc>
    <nc r="C1677">
      <f>D1677+H1677+L1677+P1677</f>
    </nc>
  </rcc>
  <rcc rId="24296" sId="1" numFmtId="4">
    <oc r="C1678">
      <v>2461958</v>
    </oc>
    <nc r="C1678">
      <f>D1678+H1678+L1678+P1678</f>
    </nc>
  </rcc>
  <rcc rId="24297" sId="1" numFmtId="4">
    <oc r="C1679">
      <v>2235049</v>
    </oc>
    <nc r="C1679">
      <f>D1679+H1679+L1679+P1679</f>
    </nc>
  </rcc>
  <rcc rId="24298" sId="1">
    <oc r="C1662">
      <v>2487977</v>
    </oc>
    <nc r="C1662">
      <f>H1662</f>
    </nc>
  </rcc>
  <rcc rId="24299" sId="1" numFmtId="4">
    <oc r="C1698">
      <v>3693350</v>
    </oc>
    <nc r="C1698">
      <f>D1698+H1698+L1698+P1698</f>
    </nc>
  </rcc>
  <rcc rId="24300" sId="1" odxf="1" dxf="1" numFmtId="4">
    <oc r="C1699">
      <v>3534443</v>
    </oc>
    <nc r="C1699">
      <f>D1699+H1699+L1699+P1699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301" sId="1" numFmtId="4">
    <oc r="C1695">
      <v>2436091</v>
    </oc>
    <nc r="C1695">
      <f>D1695+J1695+N1695</f>
    </nc>
  </rcc>
  <rcc rId="24302" sId="1" numFmtId="4">
    <oc r="C1696">
      <v>1131921</v>
    </oc>
    <nc r="C1696">
      <f>D1696+J1696+N1696</f>
    </nc>
  </rcc>
  <rcc rId="24303" sId="1">
    <oc r="D1691">
      <f>SUM(D1694:D1697)</f>
    </oc>
    <nc r="D1691">
      <f>SUM(D1692+D1694+D1697)</f>
    </nc>
  </rcc>
  <rcc rId="24304" sId="1" numFmtId="4">
    <oc r="E1691">
      <v>0</v>
    </oc>
    <nc r="E1691">
      <f>SUM(E1692+E1694+E1697)</f>
    </nc>
  </rcc>
  <rcc rId="24305" sId="1" numFmtId="4">
    <oc r="F1691">
      <v>0</v>
    </oc>
    <nc r="F1691">
      <f>SUM(F1692+F1694+F1697)</f>
    </nc>
  </rcc>
  <rcc rId="24306" sId="1">
    <oc r="G1691">
      <f>SUM(G1692)</f>
    </oc>
    <nc r="G1691">
      <f>SUM(G1692+G1694+G1697)</f>
    </nc>
  </rcc>
  <rcc rId="24307" sId="1">
    <oc r="H1691">
      <f>SUM(H1692)</f>
    </oc>
    <nc r="H1691">
      <f>SUM(H1692+H1694+H1697)</f>
    </nc>
  </rcc>
  <rcc rId="24308" sId="1">
    <oc r="I1691">
      <f>I1692+I1694</f>
    </oc>
    <nc r="I1691">
      <f>SUM(I1692+I1694+I1697)</f>
    </nc>
  </rcc>
  <rcc rId="24309" sId="1">
    <oc r="J1691">
      <f>J1692+J1694</f>
    </oc>
    <nc r="J1691">
      <f>SUM(J1692+J1694+J1697)</f>
    </nc>
  </rcc>
  <rcc rId="24310" sId="1" numFmtId="4">
    <oc r="K1691">
      <v>1070.8</v>
    </oc>
    <nc r="K1691">
      <f>SUM(K1692+K1694+K1697)</f>
    </nc>
  </rcc>
  <rcc rId="24311" sId="1" numFmtId="4">
    <oc r="L1691">
      <v>1054727</v>
    </oc>
    <nc r="L1691">
      <f>SUM(L1692+L1694+L1697)</f>
    </nc>
  </rcc>
  <rcc rId="24312" sId="1">
    <oc r="M1691">
      <f>M1692+M1694</f>
    </oc>
    <nc r="M1691">
      <f>SUM(M1692+M1694+M1697)</f>
    </nc>
  </rcc>
  <rcc rId="24313" sId="1">
    <oc r="N1691">
      <f>N1692+N1694</f>
    </oc>
    <nc r="N1691">
      <f>SUM(N1692+N1694+N1697)</f>
    </nc>
  </rcc>
  <rcc rId="24314" sId="1" numFmtId="4">
    <oc r="O1691">
      <v>1070.8</v>
    </oc>
    <nc r="O1691">
      <f>SUM(O1692+O1694+O1697)</f>
    </nc>
  </rcc>
  <rcc rId="24315" sId="1" numFmtId="4">
    <oc r="P1691">
      <v>2638623</v>
    </oc>
    <nc r="P1691">
      <f>SUM(P1692+P1694+P1697)</f>
    </nc>
  </rcc>
  <rcc rId="24316" sId="1" numFmtId="4">
    <oc r="Q1691">
      <v>0</v>
    </oc>
    <nc r="Q1691">
      <f>SUM(Q1692+Q1694+Q1697)</f>
    </nc>
  </rcc>
  <rcc rId="24317" sId="1" numFmtId="4">
    <oc r="D1694">
      <v>2009656</v>
    </oc>
    <nc r="D1694">
      <f>SUM(D1695:D1696)</f>
    </nc>
  </rcc>
  <rcc rId="24318" sId="1" numFmtId="4">
    <oc r="E1694">
      <v>0</v>
    </oc>
    <nc r="E1694">
      <f>SUM(E1695:E1696)</f>
    </nc>
  </rcc>
  <rcc rId="24319" sId="1" numFmtId="4">
    <oc r="F1694">
      <v>0</v>
    </oc>
    <nc r="F1694">
      <f>SUM(F1695:F1696)</f>
    </nc>
  </rcc>
  <rcc rId="24320" sId="1" numFmtId="4">
    <oc r="G1694">
      <v>0</v>
    </oc>
    <nc r="G1694">
      <f>SUM(G1695:G1696)</f>
    </nc>
  </rcc>
  <rcc rId="24321" sId="1" numFmtId="4">
    <oc r="H1694">
      <v>0</v>
    </oc>
    <nc r="H1694">
      <f>SUM(H1695:H1696)</f>
    </nc>
  </rcc>
  <rcc rId="24322" sId="1" numFmtId="4">
    <oc r="I1694">
      <v>1860.3</v>
    </oc>
    <nc r="I1694">
      <f>SUM(I1695:I1696)</f>
    </nc>
  </rcc>
  <rcc rId="24323" sId="1" numFmtId="4">
    <oc r="J1694">
      <v>740845</v>
    </oc>
    <nc r="J1694">
      <f>SUM(J1695:J1696)</f>
    </nc>
  </rcc>
  <rcc rId="24324" sId="1" numFmtId="4">
    <oc r="K1694">
      <v>0</v>
    </oc>
    <nc r="K1694">
      <f>SUM(K1695:K1696)</f>
    </nc>
  </rcc>
  <rcc rId="24325" sId="1" numFmtId="4">
    <oc r="L1694">
      <v>0</v>
    </oc>
    <nc r="L1694">
      <f>SUM(L1695:L1696)</f>
    </nc>
  </rcc>
  <rcc rId="24326" sId="1" numFmtId="4">
    <oc r="M1694">
      <v>789.5</v>
    </oc>
    <nc r="M1694">
      <f>SUM(M1695:M1696)</f>
    </nc>
  </rcc>
  <rcc rId="24327" sId="1" numFmtId="4">
    <oc r="N1694">
      <v>817511</v>
    </oc>
    <nc r="N1694">
      <f>SUM(N1695:N1696)</f>
    </nc>
  </rcc>
  <rcc rId="24328" sId="1" numFmtId="4">
    <oc r="O1694">
      <v>0</v>
    </oc>
    <nc r="O1694">
      <f>SUM(O1695:O1696)</f>
    </nc>
  </rcc>
  <rcc rId="24329" sId="1" numFmtId="4">
    <oc r="P1694">
      <v>0</v>
    </oc>
    <nc r="P1694">
      <f>SUM(P1695:P1696)</f>
    </nc>
  </rcc>
  <rcc rId="24330" sId="1" numFmtId="4">
    <oc r="Q1694">
      <v>0</v>
    </oc>
    <nc r="Q1694">
      <f>SUM(Q1695:Q1696)</f>
    </nc>
  </rcc>
  <rcc rId="24331" sId="1" numFmtId="4">
    <oc r="D1697">
      <v>1850762</v>
    </oc>
    <nc r="D1697">
      <f>SUM(D1698:D1699)</f>
    </nc>
  </rcc>
  <rcc rId="24332" sId="1" numFmtId="4">
    <oc r="E1697">
      <v>0</v>
    </oc>
    <nc r="E1697">
      <f>SUM(E1698:E1699)</f>
    </nc>
  </rcc>
  <rcc rId="24333" sId="1" numFmtId="4">
    <oc r="F1697">
      <v>0</v>
    </oc>
    <nc r="F1697">
      <f>SUM(F1698:F1699)</f>
    </nc>
  </rcc>
  <rcc rId="24334" sId="1" numFmtId="4">
    <oc r="G1697">
      <v>553.28</v>
    </oc>
    <nc r="G1697">
      <f>SUM(G1698:G1699)</f>
    </nc>
  </rcc>
  <rcc rId="24335" sId="1" numFmtId="4">
    <oc r="H1697">
      <v>1683681</v>
    </oc>
    <nc r="H1697">
      <f>SUM(H1698:H1699)</f>
    </nc>
  </rcc>
  <rcc rId="24336" sId="1" numFmtId="4">
    <oc r="I1697">
      <v>0</v>
    </oc>
    <nc r="I1697">
      <f>SUM(I1698:I1699)</f>
    </nc>
  </rcc>
  <rcc rId="24337" sId="1" numFmtId="4">
    <oc r="J1697">
      <v>0</v>
    </oc>
    <nc r="J1697">
      <f>SUM(J1698:J1699)</f>
    </nc>
  </rcc>
  <rcc rId="24338" sId="1" numFmtId="4">
    <oc r="K1697">
      <v>1070.8</v>
    </oc>
    <nc r="K1697">
      <f>SUM(K1698:K1699)</f>
    </nc>
  </rcc>
  <rcc rId="24339" sId="1" numFmtId="4">
    <oc r="L1697">
      <v>1054727</v>
    </oc>
    <nc r="L1697">
      <f>SUM(L1698:L1699)</f>
    </nc>
  </rcc>
  <rcc rId="24340" sId="1" numFmtId="4">
    <oc r="M1697">
      <v>0</v>
    </oc>
    <nc r="M1697">
      <f>SUM(M1698:M1699)</f>
    </nc>
  </rcc>
  <rcc rId="24341" sId="1" numFmtId="4">
    <oc r="N1697">
      <v>0</v>
    </oc>
    <nc r="N1697">
      <f>SUM(N1698:N1699)</f>
    </nc>
  </rcc>
  <rcc rId="24342" sId="1" numFmtId="4">
    <oc r="O1697">
      <v>1070.8</v>
    </oc>
    <nc r="O1697">
      <f>SUM(O1698:O1699)</f>
    </nc>
  </rcc>
  <rcc rId="24343" sId="1" numFmtId="4">
    <oc r="P1697">
      <v>2638623</v>
    </oc>
    <nc r="P1697">
      <f>SUM(P1698:P1699)</f>
    </nc>
  </rcc>
  <rcc rId="24344" sId="1" numFmtId="4">
    <oc r="Q1697">
      <v>0</v>
    </oc>
    <nc r="Q1697">
      <f>SUM(Q1698:Q1699)</f>
    </nc>
  </rcc>
  <rfmt sheetId="1" sqref="C1706:Q1706">
    <dxf>
      <alignment vertical="bottom" readingOrder="0"/>
    </dxf>
  </rfmt>
  <rcc rId="24345" sId="1" numFmtId="4">
    <oc r="G1744">
      <v>600</v>
    </oc>
    <nc r="G1744"/>
  </rcc>
  <rcc rId="24346" sId="1" numFmtId="4">
    <oc r="G1746">
      <v>450</v>
    </oc>
    <nc r="G1746"/>
  </rcc>
  <rcc rId="24347" sId="1" numFmtId="4">
    <oc r="D1745">
      <v>58960</v>
    </oc>
    <nc r="D1745">
      <f>D1746</f>
    </nc>
  </rcc>
  <rcc rId="24348" sId="1">
    <nc r="E1745">
      <f>E1746</f>
    </nc>
  </rcc>
  <rcc rId="24349" sId="1">
    <nc r="F1745">
      <f>F1746</f>
    </nc>
  </rcc>
  <rcc rId="24350" sId="1" numFmtId="4">
    <oc r="G1745">
      <v>450</v>
    </oc>
    <nc r="G1745">
      <f>G1746</f>
    </nc>
  </rcc>
  <rcc rId="24351" sId="1">
    <nc r="H1745">
      <f>H1746</f>
    </nc>
  </rcc>
  <rcc rId="24352" sId="1">
    <nc r="I1745">
      <f>I1746</f>
    </nc>
  </rcc>
  <rcc rId="24353" sId="1">
    <nc r="J1745">
      <f>J1746</f>
    </nc>
  </rcc>
  <rcc rId="24354" sId="1">
    <nc r="K1745">
      <f>K1746</f>
    </nc>
  </rcc>
  <rcc rId="24355" sId="1">
    <nc r="L1745">
      <f>L1746</f>
    </nc>
  </rcc>
  <rcc rId="24356" sId="1">
    <nc r="M1745">
      <f>M1746</f>
    </nc>
  </rcc>
  <rcc rId="24357" sId="1">
    <nc r="N1745">
      <f>N1746</f>
    </nc>
  </rcc>
  <rcc rId="24358" sId="1">
    <nc r="O1745">
      <f>O1746</f>
    </nc>
  </rcc>
  <rcc rId="24359" sId="1">
    <nc r="P1745">
      <f>P1746</f>
    </nc>
  </rcc>
  <rcc rId="24360" sId="1" numFmtId="4">
    <oc r="Q1745">
      <v>750000</v>
    </oc>
    <nc r="Q1745">
      <f>Q1746</f>
    </nc>
  </rcc>
  <rcc rId="24361" sId="1">
    <oc r="D1742">
      <f>D1743+D1745+D1747</f>
    </oc>
    <nc r="D1742">
      <f>D1743+D1745+D1747</f>
    </nc>
  </rcc>
  <rcc rId="24362" sId="1">
    <nc r="E1742">
      <f>E1743+E1745+E1747</f>
    </nc>
  </rcc>
  <rcc rId="24363" sId="1">
    <nc r="F1742">
      <f>F1743+F1745+F1747</f>
    </nc>
  </rcc>
  <rcc rId="24364" sId="1">
    <oc r="G1742">
      <f>G1743+G1745+G1747</f>
    </oc>
    <nc r="G1742">
      <f>G1743+G1745+G1747</f>
    </nc>
  </rcc>
  <rcc rId="24365" sId="1">
    <oc r="H1742">
      <f>H1743+H1745+H1747</f>
    </oc>
    <nc r="H1742">
      <f>H1743+H1745+H1747</f>
    </nc>
  </rcc>
  <rcc rId="24366" sId="1">
    <oc r="I1742">
      <f>I1743+I1745+I1747</f>
    </oc>
    <nc r="I1742">
      <f>I1743+I1745+I1747</f>
    </nc>
  </rcc>
  <rcc rId="24367" sId="1">
    <oc r="J1742">
      <f>J1743+J1745+J1747</f>
    </oc>
    <nc r="J1742">
      <f>J1743+J1745+J1747</f>
    </nc>
  </rcc>
  <rcc rId="24368" sId="1">
    <oc r="K1742">
      <f>K1743+K1745+K1747</f>
    </oc>
    <nc r="K1742">
      <f>K1743+K1745+K1747</f>
    </nc>
  </rcc>
  <rcc rId="24369" sId="1">
    <oc r="L1742">
      <f>L1743+L1745+L1747</f>
    </oc>
    <nc r="L1742">
      <f>L1743+L1745+L1747</f>
    </nc>
  </rcc>
  <rcc rId="24370" sId="1">
    <nc r="M1742">
      <f>M1743+M1745+M1747</f>
    </nc>
  </rcc>
  <rcc rId="24371" sId="1">
    <nc r="N1742">
      <f>N1743+N1745+N1747</f>
    </nc>
  </rcc>
  <rcc rId="24372" sId="1">
    <oc r="O1742">
      <f>O1743+O1745+O1747</f>
    </oc>
    <nc r="O1742">
      <f>O1743+O1745+O1747</f>
    </nc>
  </rcc>
  <rcc rId="24373" sId="1">
    <oc r="P1742">
      <f>P1743+P1745+P1747</f>
    </oc>
    <nc r="P1742">
      <f>P1743+P1745+P1747</f>
    </nc>
  </rcc>
  <rcc rId="24374" sId="1">
    <oc r="Q1742">
      <f>Q1743+Q1745+Q1747</f>
    </oc>
    <nc r="Q1742">
      <f>Q1743+Q1745+Q1747</f>
    </nc>
  </rcc>
  <rcc rId="24375" sId="1" numFmtId="4">
    <oc r="D1743">
      <v>72630</v>
    </oc>
    <nc r="D1743">
      <f>D1744</f>
    </nc>
  </rcc>
  <rcc rId="24376" sId="1">
    <nc r="E1743">
      <f>E1744</f>
    </nc>
  </rcc>
  <rcc rId="24377" sId="1">
    <nc r="F1743">
      <f>F1744</f>
    </nc>
  </rcc>
  <rcc rId="24378" sId="1">
    <oc r="G1743">
      <v>600</v>
    </oc>
    <nc r="G1743">
      <f>G1744</f>
    </nc>
  </rcc>
  <rcc rId="24379" sId="1">
    <nc r="H1743">
      <f>H1744</f>
    </nc>
  </rcc>
  <rcc rId="24380" sId="1">
    <nc r="I1743">
      <f>I1744</f>
    </nc>
  </rcc>
  <rcc rId="24381" sId="1">
    <nc r="J1743">
      <f>J1744</f>
    </nc>
  </rcc>
  <rcc rId="24382" sId="1">
    <nc r="K1743">
      <f>K1744</f>
    </nc>
  </rcc>
  <rcc rId="24383" sId="1">
    <nc r="L1743">
      <f>L1744</f>
    </nc>
  </rcc>
  <rcc rId="24384" sId="1">
    <nc r="M1743">
      <f>M1744</f>
    </nc>
  </rcc>
  <rcc rId="24385" sId="1">
    <nc r="N1743">
      <f>N1744</f>
    </nc>
  </rcc>
  <rcc rId="24386" sId="1">
    <nc r="O1743">
      <f>O1744</f>
    </nc>
  </rcc>
  <rcc rId="24387" sId="1">
    <nc r="P1743">
      <f>P1744</f>
    </nc>
  </rcc>
  <rcc rId="24388" sId="1" numFmtId="4">
    <oc r="Q1743">
      <v>1100000</v>
    </oc>
    <nc r="Q1743">
      <f>Q1744</f>
    </nc>
  </rcc>
  <rcc rId="24389" sId="1">
    <oc r="D1747">
      <f>SUM(D1748:D1759)</f>
    </oc>
    <nc r="D1747">
      <f>SUM(D1748:D1759)</f>
    </nc>
  </rcc>
  <rcc rId="24390" sId="1">
    <nc r="E1747">
      <f>SUM(E1748:E1759)</f>
    </nc>
  </rcc>
  <rcc rId="24391" sId="1">
    <nc r="F1747">
      <f>SUM(F1748:F1759)</f>
    </nc>
  </rcc>
  <rcc rId="24392" sId="1">
    <oc r="G1747">
      <f>SUM(G1748:G1759)</f>
    </oc>
    <nc r="G1747">
      <f>SUM(G1748:G1759)</f>
    </nc>
  </rcc>
  <rcc rId="24393" sId="1">
    <oc r="H1747">
      <f>SUM(H1748:H1759)</f>
    </oc>
    <nc r="H1747">
      <f>SUM(H1748:H1759)</f>
    </nc>
  </rcc>
  <rcc rId="24394" sId="1">
    <oc r="I1747">
      <f>SUM(I1748:I1759)</f>
    </oc>
    <nc r="I1747">
      <f>SUM(I1748:I1759)</f>
    </nc>
  </rcc>
  <rcc rId="24395" sId="1">
    <oc r="J1747">
      <f>SUM(J1748:J1759)</f>
    </oc>
    <nc r="J1747">
      <f>SUM(J1748:J1759)</f>
    </nc>
  </rcc>
  <rcc rId="24396" sId="1">
    <oc r="K1747">
      <f>SUM(K1748:K1759)</f>
    </oc>
    <nc r="K1747">
      <f>SUM(K1748:K1759)</f>
    </nc>
  </rcc>
  <rcc rId="24397" sId="1">
    <oc r="L1747">
      <f>SUM(L1748:L1759)</f>
    </oc>
    <nc r="L1747">
      <f>SUM(L1748:L1759)</f>
    </nc>
  </rcc>
  <rcc rId="24398" sId="1">
    <nc r="M1747">
      <f>SUM(M1748:M1759)</f>
    </nc>
  </rcc>
  <rcc rId="24399" sId="1">
    <nc r="N1747">
      <f>SUM(N1748:N1759)</f>
    </nc>
  </rcc>
  <rcc rId="24400" sId="1">
    <oc r="O1747">
      <f>SUM(O1748:O1759)</f>
    </oc>
    <nc r="O1747">
      <f>SUM(O1748:O1759)</f>
    </nc>
  </rcc>
  <rcc rId="24401" sId="1">
    <oc r="P1747">
      <f>SUM(P1748:P1759)</f>
    </oc>
    <nc r="P1747">
      <f>SUM(P1748:P1759)</f>
    </nc>
  </rcc>
  <rcc rId="24402" sId="1">
    <nc r="Q1747">
      <f>SUM(Q1748:Q1759)</f>
    </nc>
  </rcc>
  <rcc rId="24403" sId="1">
    <oc r="C1744">
      <f>SUM(D1744:Q1744)</f>
    </oc>
    <nc r="C1744">
      <f>D1744+H1744+J1744+L1744+P1744+Q1744</f>
    </nc>
  </rcc>
  <rcc rId="24404" sId="1" odxf="1" dxf="1">
    <oc r="C1745">
      <f>C1746</f>
    </oc>
    <nc r="C1745">
      <f>D1745+H1745+J1745+L1745+P1745+Q1745</f>
    </nc>
    <odxf>
      <font>
        <b/>
        <sz val="14"/>
        <color indexed="8"/>
        <name val="Times New Roman"/>
        <scheme val="none"/>
      </font>
    </odxf>
    <ndxf>
      <font>
        <b val="0"/>
        <sz val="14"/>
        <color indexed="8"/>
        <name val="Times New Roman"/>
        <scheme val="none"/>
      </font>
    </ndxf>
  </rcc>
  <rcc rId="24405" sId="1">
    <oc r="C1746">
      <f>SUM(D1746:Q1746)</f>
    </oc>
    <nc r="C1746">
      <f>D1746+H1746+J1746+L1746+P1746+Q1746</f>
    </nc>
  </rcc>
  <rfmt sheetId="1" sqref="C1747" start="0" length="0">
    <dxf>
      <font>
        <b val="0"/>
        <sz val="14"/>
        <color indexed="8"/>
        <name val="Times New Roman"/>
        <scheme val="none"/>
      </font>
    </dxf>
  </rfmt>
  <rcc rId="24406" sId="1">
    <oc r="C1748">
      <f>SUM(D1748:R1748)</f>
    </oc>
    <nc r="C1748">
      <f>D1748+H1748+J1748+L1748+P1748+Q1748</f>
    </nc>
  </rcc>
  <rcc rId="24407" sId="1">
    <oc r="C1749">
      <f>SUM(D1749:R1749)</f>
    </oc>
    <nc r="C1749">
      <f>D1749+H1749+J1749+L1749+P1749+Q1749</f>
    </nc>
  </rcc>
  <rcc rId="24408" sId="1">
    <oc r="C1750">
      <f>SUM(D1750:R1750)</f>
    </oc>
    <nc r="C1750">
      <f>D1750+H1750+J1750+L1750+P1750+Q1750</f>
    </nc>
  </rcc>
  <rcc rId="24409" sId="1">
    <oc r="C1751">
      <f>SUM(D1751:R1751)</f>
    </oc>
    <nc r="C1751">
      <f>D1751+H1751+J1751+L1751+P1751+Q1751</f>
    </nc>
  </rcc>
  <rcc rId="24410" sId="1">
    <oc r="C1752">
      <f>SUM(D1752:R1752)</f>
    </oc>
    <nc r="C1752">
      <f>D1752+H1752+J1752+L1752+P1752+Q1752</f>
    </nc>
  </rcc>
  <rcc rId="24411" sId="1">
    <oc r="C1753">
      <f>SUM(D1753:R1753)</f>
    </oc>
    <nc r="C1753">
      <f>D1753+H1753+J1753+L1753+P1753+Q1753</f>
    </nc>
  </rcc>
  <rcc rId="24412" sId="1">
    <oc r="C1754">
      <f>SUM(D1754:R1754)</f>
    </oc>
    <nc r="C1754">
      <f>D1754+H1754+J1754+L1754+P1754+Q1754</f>
    </nc>
  </rcc>
  <rcc rId="24413" sId="1">
    <oc r="C1755">
      <f>SUM(D1755:R1755)</f>
    </oc>
    <nc r="C1755">
      <f>D1755+H1755+J1755+L1755+P1755+Q1755</f>
    </nc>
  </rcc>
  <rcc rId="24414" sId="1">
    <oc r="C1756">
      <f>SUM(D1756:R1756)</f>
    </oc>
    <nc r="C1756">
      <f>D1756+H1756+J1756+L1756+P1756+Q1756</f>
    </nc>
  </rcc>
  <rcc rId="24415" sId="1">
    <oc r="C1757">
      <f>SUM(D1757:R1757)</f>
    </oc>
    <nc r="C1757">
      <f>D1757+H1757+J1757+L1757+P1757+Q1757</f>
    </nc>
  </rcc>
  <rcc rId="24416" sId="1">
    <oc r="C1758">
      <f>SUM(D1758:R1758)</f>
    </oc>
    <nc r="C1758">
      <f>D1758+H1758+J1758+L1758+P1758+Q1758</f>
    </nc>
  </rcc>
  <rcc rId="24417" sId="1">
    <oc r="C1759">
      <f>SUM(D1759:R1759)</f>
    </oc>
    <nc r="C1759">
      <f>D1759+H1759+J1759+L1759+P1759+Q1759</f>
    </nc>
  </rcc>
  <rfmt sheetId="1" sqref="C1747" start="0" length="2147483647">
    <dxf>
      <font>
        <b/>
      </font>
    </dxf>
  </rfmt>
  <rcc rId="24418" sId="1" odxf="1" dxf="1">
    <oc r="C1747">
      <f>SUM(C1748:C1759)</f>
    </oc>
    <nc r="C1747">
      <f>SUM(C1748:C1759)</f>
    </nc>
    <ndxf/>
  </rcc>
  <rcc rId="24419" sId="1">
    <oc r="C1743">
      <f>C1744</f>
    </oc>
    <nc r="C1743">
      <f>C1744</f>
    </nc>
  </rcc>
  <rfmt sheetId="1" sqref="C1745" start="0" length="2147483647">
    <dxf>
      <font>
        <b/>
      </font>
    </dxf>
  </rfmt>
  <rcc rId="24420" sId="1" numFmtId="4">
    <oc r="C1774">
      <v>1056534</v>
    </oc>
    <nc r="C1774">
      <f>D1774+L1774+N1774+P1774</f>
    </nc>
  </rcc>
  <rfmt sheetId="1" sqref="C1775" start="0" length="0">
    <dxf>
      <font>
        <b val="0"/>
        <sz val="14"/>
        <name val="Times New Roman"/>
        <scheme val="none"/>
      </font>
    </dxf>
  </rfmt>
  <rcc rId="24421" sId="1" numFmtId="4">
    <oc r="C1776">
      <v>546360.67000000004</v>
    </oc>
    <nc r="C1776">
      <f>D1776+L1776+N1776+P1776</f>
    </nc>
  </rcc>
  <rcc rId="24422" sId="1" numFmtId="4">
    <oc r="C1777">
      <v>558247.97</v>
    </oc>
    <nc r="C1777">
      <f>D1777+L1777+N1777+P1777</f>
    </nc>
  </rcc>
  <rcc rId="24423" sId="1" numFmtId="4">
    <oc r="C1778">
      <v>3522371</v>
    </oc>
    <nc r="C1778">
      <f>D1778+L1778+N1778+P1778</f>
    </nc>
  </rcc>
  <rfmt sheetId="1" sqref="C1775" start="0" length="2147483647">
    <dxf>
      <font>
        <b/>
      </font>
    </dxf>
  </rfmt>
  <rcc rId="24424" sId="1" odxf="1" dxf="1">
    <oc r="C1775">
      <f>SUM(C1776:C1778)</f>
    </oc>
    <nc r="C1775">
      <f>SUM(C1776:C1778)</f>
    </nc>
    <ndxf/>
  </rcc>
  <rcc rId="24425" sId="1" numFmtId="4">
    <oc r="C1773">
      <v>1056534</v>
    </oc>
    <nc r="C1773">
      <f>C1774</f>
    </nc>
  </rcc>
  <rcc rId="24426" sId="1" numFmtId="4">
    <oc r="D1773">
      <v>623122.82999999996</v>
    </oc>
    <nc r="D1773">
      <f>D1774</f>
    </nc>
  </rcc>
  <rcc rId="24427" sId="1" odxf="1" dxf="1" numFmtId="4">
    <oc r="E1773">
      <v>0</v>
    </oc>
    <nc r="E1773">
      <f>E1774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28" sId="1" odxf="1" dxf="1" numFmtId="4">
    <oc r="F1773">
      <v>0</v>
    </oc>
    <nc r="F1773">
      <f>F1774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29" sId="1" odxf="1" dxf="1" numFmtId="4">
    <oc r="G1773">
      <v>0</v>
    </oc>
    <nc r="G1773">
      <f>G1774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0" sId="1" odxf="1" dxf="1" numFmtId="4">
    <oc r="H1773">
      <v>0</v>
    </oc>
    <nc r="H1773">
      <f>H1774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1" sId="1" odxf="1" dxf="1" numFmtId="4">
    <oc r="I1773">
      <v>0</v>
    </oc>
    <nc r="I1773">
      <f>I1774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2" sId="1" odxf="1" dxf="1" numFmtId="4">
    <oc r="J1773">
      <v>0</v>
    </oc>
    <nc r="J1773">
      <f>J1774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3" sId="1" odxf="1" dxf="1" numFmtId="4">
    <oc r="K1773">
      <v>0</v>
    </oc>
    <nc r="K1773">
      <f>K1774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4" sId="1" odxf="1" dxf="1" numFmtId="4">
    <oc r="L1773">
      <v>0</v>
    </oc>
    <nc r="L1773">
      <f>L1774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5" sId="1" odxf="1" dxf="1" numFmtId="4">
    <oc r="M1773">
      <v>418.56</v>
    </oc>
    <nc r="M1773">
      <f>M1774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6" sId="1" odxf="1" dxf="1" numFmtId="4">
    <oc r="N1773">
      <v>433410.51</v>
    </oc>
    <nc r="N1773">
      <f>N1774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7" sId="1" odxf="1" dxf="1" numFmtId="4">
    <oc r="O1773">
      <v>0</v>
    </oc>
    <nc r="O1773">
      <f>O1774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8" sId="1" odxf="1" dxf="1" numFmtId="4">
    <oc r="P1773">
      <v>0</v>
    </oc>
    <nc r="P1773">
      <f>P1774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39" sId="1" odxf="1" dxf="1" numFmtId="4">
    <oc r="Q1773">
      <v>0</v>
    </oc>
    <nc r="Q1773">
      <f>Q1774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24440" sId="1">
    <oc r="D1772">
      <f>D1773+D1775+D1779</f>
    </oc>
    <nc r="D1772">
      <f>D1773+D1775+D1779</f>
    </nc>
  </rcc>
  <rcc rId="24441" sId="1">
    <oc r="E1772">
      <f>E1773+E1775+E1779</f>
    </oc>
    <nc r="E1772">
      <f>E1773+E1775+E1779</f>
    </nc>
  </rcc>
  <rcc rId="24442" sId="1">
    <oc r="F1772">
      <f>F1773+F1775+F1779</f>
    </oc>
    <nc r="F1772">
      <f>F1773+F1775+F1779</f>
    </nc>
  </rcc>
  <rcc rId="24443" sId="1">
    <oc r="G1772">
      <f>G1773+G1775+G1779</f>
    </oc>
    <nc r="G1772">
      <f>G1773+G1775+G1779</f>
    </nc>
  </rcc>
  <rcc rId="24444" sId="1">
    <oc r="H1772">
      <f>H1773+H1775+H1779</f>
    </oc>
    <nc r="H1772">
      <f>H1773+H1775+H1779</f>
    </nc>
  </rcc>
  <rcc rId="24445" sId="1">
    <oc r="I1772">
      <f>I1773+I1775+I1779</f>
    </oc>
    <nc r="I1772">
      <f>I1773+I1775+I1779</f>
    </nc>
  </rcc>
  <rcc rId="24446" sId="1">
    <oc r="J1772">
      <f>J1773+J1775+J1779</f>
    </oc>
    <nc r="J1772">
      <f>J1773+J1775+J1779</f>
    </nc>
  </rcc>
  <rcc rId="24447" sId="1">
    <oc r="K1772">
      <f>K1773+K1775+K1779</f>
    </oc>
    <nc r="K1772">
      <f>K1773+K1775+K1779</f>
    </nc>
  </rcc>
  <rcc rId="24448" sId="1">
    <oc r="L1772">
      <f>L1773+L1775+L1779</f>
    </oc>
    <nc r="L1772">
      <f>L1773+L1775+L1779</f>
    </nc>
  </rcc>
  <rcc rId="24449" sId="1">
    <oc r="M1772">
      <f>M1773+M1775+M1779</f>
    </oc>
    <nc r="M1772">
      <f>M1773+M1775+M1779</f>
    </nc>
  </rcc>
  <rcc rId="24450" sId="1">
    <oc r="N1772">
      <f>N1773+N1775+N1779</f>
    </oc>
    <nc r="N1772">
      <f>N1773+N1775+N1779</f>
    </nc>
  </rcc>
  <rcc rId="24451" sId="1">
    <oc r="O1772">
      <f>O1773+O1775+O1779</f>
    </oc>
    <nc r="O1772">
      <f>O1773+O1775+O1779</f>
    </nc>
  </rcc>
  <rcc rId="24452" sId="1">
    <oc r="P1772">
      <f>P1773+P1775+P1779</f>
    </oc>
    <nc r="P1772">
      <f>P1773+P1775+P1779</f>
    </nc>
  </rcc>
  <rcc rId="24453" sId="1" numFmtId="4">
    <oc r="Q1772">
      <v>0</v>
    </oc>
    <nc r="Q1772">
      <f>Q1773+Q1775+Q1779</f>
    </nc>
  </rcc>
  <rcc rId="24454" sId="1" numFmtId="4">
    <oc r="C1780">
      <v>3531929.6000000001</v>
    </oc>
    <nc r="C1780">
      <f>L1780+P1780</f>
    </nc>
  </rcc>
  <rcc rId="24455" sId="1" odxf="1" dxf="1">
    <oc r="D1787">
      <f>D1788+D1791</f>
    </oc>
    <nc r="D1787">
      <f>D1788+D1791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56" sId="1" odxf="1" dxf="1">
    <nc r="E1787">
      <f>E1788+E1791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57" sId="1" odxf="1" dxf="1">
    <nc r="F1787">
      <f>F1788+F1791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58" sId="1" odxf="1" dxf="1">
    <nc r="G1787">
      <f>G1788+G1791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59" sId="1" odxf="1" dxf="1">
    <nc r="H1787">
      <f>H1788+H1791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0" sId="1" odxf="1" dxf="1">
    <oc r="I1787">
      <f>I1789</f>
    </oc>
    <nc r="I1787">
      <f>I1788+I1791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1" sId="1" odxf="1" dxf="1">
    <oc r="J1787">
      <f>J1789</f>
    </oc>
    <nc r="J1787">
      <f>J1788+J1791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2" sId="1" odxf="1" dxf="1">
    <nc r="K1787">
      <f>K1788+K1791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3" sId="1" odxf="1" dxf="1">
    <nc r="L1787">
      <f>L1788+L1791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4" sId="1" odxf="1" dxf="1">
    <nc r="M1787">
      <f>M1788+M1791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5" sId="1" odxf="1" dxf="1">
    <nc r="N1787">
      <f>N1788+N1791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6" sId="1" odxf="1" dxf="1">
    <nc r="O1787">
      <f>O1788+O1791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7" sId="1" odxf="1" dxf="1">
    <nc r="P1787">
      <f>P1788+P1791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8" sId="1" odxf="1" dxf="1">
    <nc r="Q1787">
      <f>Q1788+Q1791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69" sId="1" odxf="1" dxf="1">
    <oc r="D1788">
      <f>D1790</f>
    </oc>
    <nc r="D1788">
      <f>D1789+D1790</f>
    </nc>
    <odxf>
      <alignment wrapText="0" readingOrder="0"/>
    </odxf>
    <ndxf>
      <alignment wrapText="1" readingOrder="0"/>
    </ndxf>
  </rcc>
  <rcc rId="24470" sId="1" odxf="1" dxf="1">
    <nc r="E1788">
      <f>E1789+E1790</f>
    </nc>
    <odxf>
      <alignment wrapText="0" readingOrder="0"/>
    </odxf>
    <ndxf>
      <alignment wrapText="1" readingOrder="0"/>
    </ndxf>
  </rcc>
  <rcc rId="24471" sId="1" odxf="1" dxf="1">
    <nc r="F1788">
      <f>F1789+F1790</f>
    </nc>
    <odxf>
      <alignment wrapText="0" readingOrder="0"/>
    </odxf>
    <ndxf>
      <alignment wrapText="1" readingOrder="0"/>
    </ndxf>
  </rcc>
  <rcc rId="24472" sId="1" odxf="1" dxf="1">
    <nc r="G1788">
      <f>G1789+G1790</f>
    </nc>
    <odxf>
      <alignment wrapText="0" readingOrder="0"/>
    </odxf>
    <ndxf>
      <alignment wrapText="1" readingOrder="0"/>
    </ndxf>
  </rcc>
  <rcc rId="24473" sId="1" odxf="1" dxf="1">
    <nc r="H1788">
      <f>H1789+H1790</f>
    </nc>
    <odxf>
      <alignment wrapText="0" readingOrder="0"/>
    </odxf>
    <ndxf>
      <alignment wrapText="1" readingOrder="0"/>
    </ndxf>
  </rcc>
  <rcc rId="24474" sId="1" odxf="1" dxf="1">
    <nc r="I1788">
      <f>I1789+I1790</f>
    </nc>
    <odxf>
      <alignment wrapText="0" readingOrder="0"/>
    </odxf>
    <ndxf>
      <alignment wrapText="1" readingOrder="0"/>
    </ndxf>
  </rcc>
  <rcc rId="24475" sId="1" odxf="1" dxf="1">
    <nc r="J1788">
      <f>J1789+J1790</f>
    </nc>
    <odxf>
      <alignment wrapText="0" readingOrder="0"/>
    </odxf>
    <ndxf>
      <alignment wrapText="1" readingOrder="0"/>
    </ndxf>
  </rcc>
  <rcc rId="24476" sId="1" odxf="1" dxf="1">
    <nc r="K1788">
      <f>K1789+K1790</f>
    </nc>
    <odxf>
      <alignment wrapText="0" readingOrder="0"/>
    </odxf>
    <ndxf>
      <alignment wrapText="1" readingOrder="0"/>
    </ndxf>
  </rcc>
  <rcc rId="24477" sId="1" odxf="1" dxf="1">
    <nc r="L1788">
      <f>L1789+L1790</f>
    </nc>
    <odxf>
      <alignment wrapText="0" readingOrder="0"/>
    </odxf>
    <ndxf>
      <alignment wrapText="1" readingOrder="0"/>
    </ndxf>
  </rcc>
  <rcc rId="24478" sId="1" odxf="1" dxf="1">
    <nc r="M1788">
      <f>M1789+M1790</f>
    </nc>
    <odxf>
      <alignment wrapText="0" readingOrder="0"/>
    </odxf>
    <ndxf>
      <alignment wrapText="1" readingOrder="0"/>
    </ndxf>
  </rcc>
  <rcc rId="24479" sId="1" odxf="1" dxf="1">
    <nc r="N1788">
      <f>N1789+N1790</f>
    </nc>
    <odxf>
      <alignment wrapText="0" readingOrder="0"/>
    </odxf>
    <ndxf>
      <alignment wrapText="1" readingOrder="0"/>
    </ndxf>
  </rcc>
  <rcc rId="24480" sId="1" odxf="1" dxf="1">
    <nc r="O1788">
      <f>O1789+O1790</f>
    </nc>
    <odxf>
      <alignment wrapText="0" readingOrder="0"/>
    </odxf>
    <ndxf>
      <alignment wrapText="1" readingOrder="0"/>
    </ndxf>
  </rcc>
  <rcc rId="24481" sId="1" odxf="1" dxf="1">
    <nc r="P1788">
      <f>P1789+P1790</f>
    </nc>
    <odxf>
      <alignment wrapText="0" readingOrder="0"/>
    </odxf>
    <ndxf>
      <alignment wrapText="1" readingOrder="0"/>
    </ndxf>
  </rcc>
  <rcc rId="24482" sId="1" odxf="1" dxf="1">
    <nc r="Q1788">
      <f>Q1789+Q1790</f>
    </nc>
    <odxf>
      <alignment wrapText="0" readingOrder="0"/>
    </odxf>
    <ndxf>
      <alignment wrapText="1" readingOrder="0"/>
    </ndxf>
  </rcc>
  <rcc rId="24483" sId="1">
    <oc r="D1791">
      <f>D1792+D1793</f>
    </oc>
    <nc r="D1791">
      <f>D1792+D1793</f>
    </nc>
  </rcc>
  <rcc rId="24484" sId="1" odxf="1" dxf="1">
    <nc r="E1791">
      <f>E1792+E1793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85" sId="1" odxf="1" dxf="1">
    <nc r="F1791">
      <f>F1792+F1793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86" sId="1" odxf="1" dxf="1">
    <nc r="G1791">
      <f>G1792+G1793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87" sId="1" odxf="1" dxf="1">
    <nc r="H1791">
      <f>H1792+H1793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88" sId="1" odxf="1" dxf="1">
    <nc r="I1791">
      <f>I1792+I1793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89" sId="1" odxf="1" dxf="1">
    <nc r="J1791">
      <f>J1792+J1793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0" sId="1" odxf="1" dxf="1">
    <nc r="K1791">
      <f>K1792+K1793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1" sId="1" odxf="1" dxf="1">
    <nc r="L1791">
      <f>L1792+L1793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2" sId="1" odxf="1" dxf="1">
    <nc r="M1791">
      <f>M1792+M1793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3" sId="1" odxf="1" dxf="1">
    <nc r="N1791">
      <f>N1792+N1793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4" sId="1" odxf="1" dxf="1">
    <nc r="O1791">
      <f>O1792+O1793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5" sId="1" odxf="1" dxf="1">
    <nc r="P1791">
      <f>P1792+P1793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6" sId="1" odxf="1" dxf="1">
    <nc r="Q1791">
      <f>Q1792+Q1793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497" sId="1" numFmtId="4">
    <oc r="C1796">
      <v>829225</v>
    </oc>
    <nc r="C1796">
      <f>D1796+H1796+L1796</f>
    </nc>
  </rcc>
  <rcc rId="24498" sId="1" numFmtId="4">
    <oc r="C1797">
      <v>2327046</v>
    </oc>
    <nc r="C1797">
      <f>D1797+H1797+L1797</f>
    </nc>
  </rcc>
  <rfmt sheetId="1" sqref="C1798" start="0" length="0">
    <dxf>
      <font>
        <b val="0"/>
        <sz val="14"/>
        <color theme="1"/>
        <name val="Times New Roman"/>
        <scheme val="none"/>
      </font>
    </dxf>
  </rfmt>
  <rcc rId="24499" sId="1" numFmtId="4">
    <oc r="C1799">
      <v>750932</v>
    </oc>
    <nc r="C1799">
      <f>D1799+H1799+L1799</f>
    </nc>
  </rcc>
  <rfmt sheetId="1" sqref="C1798" start="0" length="2147483647">
    <dxf>
      <font>
        <b/>
      </font>
    </dxf>
  </rfmt>
  <rcc rId="24500" sId="1">
    <nc r="D1808">
      <f>D1809+D1811+D1813</f>
    </nc>
  </rcc>
  <rcc rId="24501" sId="1">
    <nc r="E1808">
      <f>E1809+E1811+E1813</f>
    </nc>
  </rcc>
  <rcc rId="24502" sId="1">
    <nc r="F1808">
      <f>F1809+F1811+F1813</f>
    </nc>
  </rcc>
  <rcc rId="24503" sId="1">
    <oc r="G1808">
      <f>G1809+G1811+G1813</f>
    </oc>
    <nc r="G1808">
      <f>G1809+G1811+G1813</f>
    </nc>
  </rcc>
  <rcc rId="24504" sId="1">
    <oc r="H1808">
      <f>H1809+H1811+H1813</f>
    </oc>
    <nc r="H1808">
      <f>H1809+H1811+H1813</f>
    </nc>
  </rcc>
  <rcc rId="24505" sId="1">
    <nc r="I1808">
      <f>I1809+I1811+I1813</f>
    </nc>
  </rcc>
  <rcc rId="24506" sId="1">
    <nc r="J1808">
      <f>J1809+J1811+J1813</f>
    </nc>
  </rcc>
  <rcc rId="24507" sId="1">
    <oc r="K1808">
      <f>K1809+K1811+K1813</f>
    </oc>
    <nc r="K1808">
      <f>K1809+K1811+K1813</f>
    </nc>
  </rcc>
  <rcc rId="24508" sId="1">
    <oc r="L1808">
      <f>L1809+L1811+L1813</f>
    </oc>
    <nc r="L1808">
      <f>L1809+L1811+L1813</f>
    </nc>
  </rcc>
  <rcc rId="24509" sId="1">
    <nc r="M1808">
      <f>M1809+M1811+M1813</f>
    </nc>
  </rcc>
  <rcc rId="24510" sId="1">
    <nc r="N1808">
      <f>N1809+N1811+N1813</f>
    </nc>
  </rcc>
  <rcc rId="24511" sId="1">
    <nc r="O1808">
      <f>O1809+O1811+O1813</f>
    </nc>
  </rcc>
  <rcc rId="24512" sId="1">
    <nc r="P1808">
      <f>P1809+P1811+P1813</f>
    </nc>
  </rcc>
  <rcc rId="24513" sId="1">
    <nc r="Q1808">
      <f>Q1809+Q1811+Q1813</f>
    </nc>
  </rcc>
  <rcc rId="24514" sId="1">
    <nc r="D1811">
      <f>D1812</f>
    </nc>
  </rcc>
  <rcc rId="24515" sId="1">
    <nc r="E1811">
      <f>E1812</f>
    </nc>
  </rcc>
  <rcc rId="24516" sId="1">
    <nc r="F1811">
      <f>F1812</f>
    </nc>
  </rcc>
  <rcc rId="24517" sId="1">
    <oc r="G1811">
      <f>G1812</f>
    </oc>
    <nc r="G1811">
      <f>G1812</f>
    </nc>
  </rcc>
  <rcc rId="24518" sId="1">
    <oc r="H1811">
      <f>H1812</f>
    </oc>
    <nc r="H1811">
      <f>H1812</f>
    </nc>
  </rcc>
  <rcc rId="24519" sId="1">
    <nc r="I1811">
      <f>I1812</f>
    </nc>
  </rcc>
  <rcc rId="24520" sId="1">
    <nc r="J1811">
      <f>J1812</f>
    </nc>
  </rcc>
  <rcc rId="24521" sId="1">
    <nc r="K1811">
      <f>K1812</f>
    </nc>
  </rcc>
  <rcc rId="24522" sId="1">
    <nc r="L1811">
      <f>L1812</f>
    </nc>
  </rcc>
  <rcc rId="24523" sId="1">
    <nc r="M1811">
      <f>M1812</f>
    </nc>
  </rcc>
  <rcc rId="24524" sId="1">
    <nc r="N1811">
      <f>N1812</f>
    </nc>
  </rcc>
  <rcc rId="24525" sId="1">
    <nc r="O1811">
      <f>O1812</f>
    </nc>
  </rcc>
  <rcc rId="24526" sId="1">
    <nc r="P1811">
      <f>P1812</f>
    </nc>
  </rcc>
  <rcc rId="24527" sId="1">
    <nc r="Q1811">
      <f>Q1812</f>
    </nc>
  </rcc>
  <rcc rId="24528" sId="1">
    <nc r="D1813">
      <f>SUM(D1814:D1817)</f>
    </nc>
  </rcc>
  <rcc rId="24529" sId="1">
    <nc r="E1813">
      <f>SUM(E1814:E1817)</f>
    </nc>
  </rcc>
  <rcc rId="24530" sId="1">
    <nc r="F1813">
      <f>SUM(F1814:F1817)</f>
    </nc>
  </rcc>
  <rcc rId="24531" sId="1">
    <oc r="G1813">
      <f>SUM(G1814:G1817)</f>
    </oc>
    <nc r="G1813">
      <f>SUM(G1814:G1817)</f>
    </nc>
  </rcc>
  <rcc rId="24532" sId="1">
    <oc r="H1813">
      <f>SUM(H1814:H1817)</f>
    </oc>
    <nc r="H1813">
      <f>SUM(H1814:H1817)</f>
    </nc>
  </rcc>
  <rcc rId="24533" sId="1">
    <nc r="I1813">
      <f>SUM(I1814:I1817)</f>
    </nc>
  </rcc>
  <rcc rId="24534" sId="1">
    <nc r="J1813">
      <f>SUM(J1814:J1817)</f>
    </nc>
  </rcc>
  <rcc rId="24535" sId="1">
    <oc r="K1813">
      <f>SUM(K1814:K1817)</f>
    </oc>
    <nc r="K1813">
      <f>SUM(K1814:K1817)</f>
    </nc>
  </rcc>
  <rcc rId="24536" sId="1">
    <oc r="L1813">
      <f>SUM(L1814:L1817)</f>
    </oc>
    <nc r="L1813">
      <f>SUM(L1814:L1817)</f>
    </nc>
  </rcc>
  <rcc rId="24537" sId="1">
    <nc r="M1813">
      <f>SUM(M1814:M1817)</f>
    </nc>
  </rcc>
  <rcc rId="24538" sId="1">
    <nc r="N1813">
      <f>SUM(N1814:N1817)</f>
    </nc>
  </rcc>
  <rcc rId="24539" sId="1">
    <nc r="O1813">
      <f>SUM(O1814:O1817)</f>
    </nc>
  </rcc>
  <rcc rId="24540" sId="1">
    <nc r="P1813">
      <f>SUM(P1814:P1817)</f>
    </nc>
  </rcc>
  <rcc rId="24541" sId="1">
    <nc r="Q1813">
      <f>SUM(Q1814:Q1817)</f>
    </nc>
  </rcc>
  <rcc rId="24542" sId="1">
    <oc r="C1798">
      <v>750932</v>
    </oc>
    <nc r="C1798">
      <f>C1799</f>
    </nc>
  </rcc>
  <rcc rId="24543" sId="1" odxf="1" dxf="1" numFmtId="4">
    <oc r="D1798">
      <v>310099</v>
    </oc>
    <nc r="D1798">
      <f>D1799</f>
    </nc>
    <odxf>
      <alignment wrapText="0" readingOrder="0"/>
    </odxf>
    <ndxf>
      <alignment wrapText="1" readingOrder="0"/>
    </ndxf>
  </rcc>
  <rcc rId="24544" sId="1" odxf="1" dxf="1">
    <nc r="E1798">
      <f>E1799</f>
    </nc>
    <odxf>
      <alignment wrapText="0" readingOrder="0"/>
    </odxf>
    <ndxf>
      <alignment wrapText="1" readingOrder="0"/>
    </ndxf>
  </rcc>
  <rcc rId="24545" sId="1" odxf="1" dxf="1">
    <nc r="F1798">
      <f>F1799</f>
    </nc>
    <odxf>
      <alignment wrapText="0" readingOrder="0"/>
    </odxf>
    <ndxf>
      <alignment wrapText="1" readingOrder="0"/>
    </ndxf>
  </rcc>
  <rcc rId="24546" sId="1" odxf="1" dxf="1">
    <nc r="G1798">
      <f>G1799</f>
    </nc>
    <odxf>
      <alignment wrapText="0" readingOrder="0"/>
    </odxf>
    <ndxf>
      <alignment wrapText="1" readingOrder="0"/>
    </ndxf>
  </rcc>
  <rcc rId="24547" sId="1" odxf="1" dxf="1">
    <nc r="H1798">
      <f>H1799</f>
    </nc>
    <odxf>
      <alignment wrapText="0" readingOrder="0"/>
    </odxf>
    <ndxf>
      <alignment wrapText="1" readingOrder="0"/>
    </ndxf>
  </rcc>
  <rcc rId="24548" sId="1" odxf="1" dxf="1">
    <nc r="I1798">
      <f>I1799</f>
    </nc>
    <odxf>
      <alignment wrapText="0" readingOrder="0"/>
    </odxf>
    <ndxf>
      <alignment wrapText="1" readingOrder="0"/>
    </ndxf>
  </rcc>
  <rcc rId="24549" sId="1" odxf="1" dxf="1">
    <nc r="J1798">
      <f>J1799</f>
    </nc>
    <odxf>
      <alignment wrapText="0" readingOrder="0"/>
    </odxf>
    <ndxf>
      <alignment wrapText="1" readingOrder="0"/>
    </ndxf>
  </rcc>
  <rcc rId="24550" sId="1" odxf="1" dxf="1" numFmtId="4">
    <oc r="K1798">
      <v>448</v>
    </oc>
    <nc r="K1798">
      <f>K1799</f>
    </nc>
    <odxf>
      <alignment wrapText="0" readingOrder="0"/>
    </odxf>
    <ndxf>
      <alignment wrapText="1" readingOrder="0"/>
    </ndxf>
  </rcc>
  <rcc rId="24551" sId="1" odxf="1" dxf="1" numFmtId="4">
    <oc r="L1798">
      <v>440832</v>
    </oc>
    <nc r="L1798">
      <f>L1799</f>
    </nc>
    <odxf>
      <alignment wrapText="0" readingOrder="0"/>
    </odxf>
    <ndxf>
      <alignment wrapText="1" readingOrder="0"/>
    </ndxf>
  </rcc>
  <rcc rId="24552" sId="1" odxf="1" dxf="1">
    <nc r="M1798">
      <f>M1799</f>
    </nc>
    <odxf>
      <alignment wrapText="0" readingOrder="0"/>
    </odxf>
    <ndxf>
      <alignment wrapText="1" readingOrder="0"/>
    </ndxf>
  </rcc>
  <rcc rId="24553" sId="1" odxf="1" dxf="1">
    <nc r="N1798">
      <f>N1799</f>
    </nc>
    <odxf>
      <alignment wrapText="0" readingOrder="0"/>
    </odxf>
    <ndxf>
      <alignment wrapText="1" readingOrder="0"/>
    </ndxf>
  </rcc>
  <rcc rId="24554" sId="1" odxf="1" dxf="1">
    <nc r="O1798">
      <f>O1799</f>
    </nc>
    <odxf>
      <alignment wrapText="0" readingOrder="0"/>
    </odxf>
    <ndxf>
      <alignment wrapText="1" readingOrder="0"/>
    </ndxf>
  </rcc>
  <rcc rId="24555" sId="1" odxf="1" dxf="1">
    <nc r="P1798">
      <f>P1799</f>
    </nc>
    <odxf>
      <alignment wrapText="0" readingOrder="0"/>
    </odxf>
    <ndxf>
      <alignment wrapText="1" readingOrder="0"/>
    </ndxf>
  </rcc>
  <rcc rId="24556" sId="1" odxf="1" dxf="1">
    <nc r="Q1798">
      <f>Q1799</f>
    </nc>
    <odxf>
      <font>
        <sz val="14"/>
        <name val="Times New Roman"/>
        <scheme val="none"/>
      </font>
      <alignment wrapText="0" readingOrder="0"/>
    </odxf>
    <ndxf>
      <font>
        <sz val="14"/>
        <color theme="1"/>
        <name val="Times New Roman"/>
        <scheme val="none"/>
      </font>
      <alignment wrapText="1" readingOrder="0"/>
    </ndxf>
  </rcc>
  <rcc rId="24557" sId="1">
    <oc r="D1824">
      <f>D1825+D1827+D1833</f>
    </oc>
    <nc r="D1824">
      <f>D1825+D1827+D1833</f>
    </nc>
  </rcc>
  <rcc rId="24558" sId="1">
    <nc r="E1824">
      <f>E1825+E1827+E1833</f>
    </nc>
  </rcc>
  <rcc rId="24559" sId="1">
    <nc r="F1824">
      <f>F1825+F1827+F1833</f>
    </nc>
  </rcc>
  <rcc rId="24560" sId="1">
    <oc r="G1824">
      <f>G1825+G1827+G1833</f>
    </oc>
    <nc r="G1824">
      <f>G1825+G1827+G1833</f>
    </nc>
  </rcc>
  <rcc rId="24561" sId="1">
    <oc r="H1824">
      <f>H1825+H1827+H1833</f>
    </oc>
    <nc r="H1824">
      <f>H1825+H1827+H1833</f>
    </nc>
  </rcc>
  <rcc rId="24562" sId="1">
    <oc r="I1824">
      <f>I1825+I1827+I1833</f>
    </oc>
    <nc r="I1824">
      <f>I1825+I1827+I1833</f>
    </nc>
  </rcc>
  <rcc rId="24563" sId="1">
    <oc r="J1824">
      <f>J1825+J1827+J1833</f>
    </oc>
    <nc r="J1824">
      <f>J1825+J1827+J1833</f>
    </nc>
  </rcc>
  <rcc rId="24564" sId="1">
    <oc r="K1824">
      <f>K1825+K1827+K1833</f>
    </oc>
    <nc r="K1824">
      <f>K1825+K1827+K1833</f>
    </nc>
  </rcc>
  <rcc rId="24565" sId="1">
    <oc r="L1824">
      <f>L1825+L1827+L1833</f>
    </oc>
    <nc r="L1824">
      <f>L1825+L1827+L1833</f>
    </nc>
  </rcc>
  <rcc rId="24566" sId="1">
    <oc r="M1824">
      <f>M1825+M1827+M1833</f>
    </oc>
    <nc r="M1824">
      <f>M1825+M1827+M1833</f>
    </nc>
  </rcc>
  <rcc rId="24567" sId="1">
    <oc r="N1824">
      <f>N1825+N1827+N1833</f>
    </oc>
    <nc r="N1824">
      <f>N1825+N1827+N1833</f>
    </nc>
  </rcc>
  <rcc rId="24568" sId="1">
    <oc r="O1824">
      <f>O1825+O1827+O1833</f>
    </oc>
    <nc r="O1824">
      <f>O1825+O1827+O1833</f>
    </nc>
  </rcc>
  <rcc rId="24569" sId="1">
    <oc r="P1824">
      <f>P1825+P1827+P1833</f>
    </oc>
    <nc r="P1824">
      <f>P1825+P1827+P1833</f>
    </nc>
  </rcc>
  <rcc rId="24570" sId="1">
    <nc r="Q1824">
      <f>Q1825+Q1827+Q1833</f>
    </nc>
  </rcc>
  <rcc rId="24571" sId="1">
    <oc r="D1825">
      <f>D1826</f>
    </oc>
    <nc r="D1825">
      <f>D1826</f>
    </nc>
  </rcc>
  <rcc rId="24572" sId="1">
    <nc r="E1825">
      <f>E1826</f>
    </nc>
  </rcc>
  <rcc rId="24573" sId="1">
    <nc r="F1825">
      <f>F1826</f>
    </nc>
  </rcc>
  <rcc rId="24574" sId="1">
    <oc r="G1825">
      <f>G1826</f>
    </oc>
    <nc r="G1825">
      <f>G1826</f>
    </nc>
  </rcc>
  <rcc rId="24575" sId="1">
    <oc r="H1825">
      <f>H1826</f>
    </oc>
    <nc r="H1825">
      <f>H1826</f>
    </nc>
  </rcc>
  <rcc rId="24576" sId="1">
    <oc r="I1825">
      <f>I1826</f>
    </oc>
    <nc r="I1825">
      <f>I1826</f>
    </nc>
  </rcc>
  <rcc rId="24577" sId="1">
    <oc r="J1825">
      <f>J1826</f>
    </oc>
    <nc r="J1825">
      <f>J1826</f>
    </nc>
  </rcc>
  <rcc rId="24578" sId="1">
    <oc r="K1825">
      <f>K1826</f>
    </oc>
    <nc r="K1825">
      <f>K1826</f>
    </nc>
  </rcc>
  <rcc rId="24579" sId="1">
    <oc r="L1825">
      <f>L1826</f>
    </oc>
    <nc r="L1825">
      <f>L1826</f>
    </nc>
  </rcc>
  <rcc rId="24580" sId="1">
    <oc r="M1825">
      <f>M1826</f>
    </oc>
    <nc r="M1825">
      <f>M1826</f>
    </nc>
  </rcc>
  <rcc rId="24581" sId="1">
    <oc r="N1825">
      <f>N1826</f>
    </oc>
    <nc r="N1825">
      <f>N1826</f>
    </nc>
  </rcc>
  <rcc rId="24582" sId="1">
    <oc r="O1825">
      <f>O1826</f>
    </oc>
    <nc r="O1825">
      <f>O1826</f>
    </nc>
  </rcc>
  <rcc rId="24583" sId="1">
    <oc r="P1825">
      <f>P1826</f>
    </oc>
    <nc r="P1825">
      <f>P1826</f>
    </nc>
  </rcc>
  <rcc rId="24584" sId="1">
    <nc r="Q1825">
      <f>Q1826</f>
    </nc>
  </rcc>
  <rcc rId="24585" sId="1">
    <oc r="D1827">
      <f>D1828+D1829+D1832+D1830+D1831</f>
    </oc>
    <nc r="D1827">
      <f>D1828+D1832+D1829+D1830+D1831</f>
    </nc>
  </rcc>
  <rcc rId="24586" sId="1">
    <nc r="E1827">
      <f>E1828+E1832+E1829+E1830+E1831</f>
    </nc>
  </rcc>
  <rcc rId="24587" sId="1">
    <nc r="F1827">
      <f>F1828+F1832+F1829+F1830+F1831</f>
    </nc>
  </rcc>
  <rcc rId="24588" sId="1">
    <oc r="G1827">
      <f>G1828+G1829+G1832</f>
    </oc>
    <nc r="G1827">
      <f>G1828+G1832+G1829+G1830+G1831</f>
    </nc>
  </rcc>
  <rcc rId="24589" sId="1">
    <oc r="H1827">
      <f>H1828+H1829+H1832</f>
    </oc>
    <nc r="H1827">
      <f>H1828+H1832+H1829+H1830+H1831</f>
    </nc>
  </rcc>
  <rcc rId="24590" sId="1">
    <oc r="I1827">
      <f>I1828+I1829+I1832</f>
    </oc>
    <nc r="I1827">
      <f>I1828+I1832+I1829+I1830+I1831</f>
    </nc>
  </rcc>
  <rcc rId="24591" sId="1">
    <oc r="J1827">
      <f>J1828+J1829+J1832</f>
    </oc>
    <nc r="J1827">
      <f>J1828+J1832+J1829+J1830+J1831</f>
    </nc>
  </rcc>
  <rcc rId="24592" sId="1">
    <oc r="K1827">
      <f>K1828+K1829+K1832</f>
    </oc>
    <nc r="K1827">
      <f>K1828+K1832+K1829+K1830+K1831</f>
    </nc>
  </rcc>
  <rcc rId="24593" sId="1">
    <oc r="L1827">
      <f>L1828+L1829+L1832</f>
    </oc>
    <nc r="L1827">
      <f>L1828+L1832+L1829+L1830+L1831</f>
    </nc>
  </rcc>
  <rcc rId="24594" sId="1">
    <oc r="M1827">
      <f>M1828+M1829+M1832</f>
    </oc>
    <nc r="M1827">
      <f>M1828+M1832+M1829+M1830+M1831</f>
    </nc>
  </rcc>
  <rcc rId="24595" sId="1">
    <oc r="N1827">
      <f>N1828+N1829+N1832</f>
    </oc>
    <nc r="N1827">
      <f>N1828+N1832+N1829+N1830+N1831</f>
    </nc>
  </rcc>
  <rcc rId="24596" sId="1">
    <oc r="O1827">
      <f>O1828+O1829+O1832</f>
    </oc>
    <nc r="O1827">
      <f>O1828+O1832+O1829+O1830+O1831</f>
    </nc>
  </rcc>
  <rcc rId="24597" sId="1">
    <oc r="P1827">
      <f>P1828+P1829+P1832</f>
    </oc>
    <nc r="P1827">
      <f>P1828+P1832+P1829+P1830+P1831</f>
    </nc>
  </rcc>
  <rcc rId="24598" sId="1">
    <nc r="Q1827">
      <f>Q1828+Q1832+Q1829+Q1830+Q1831</f>
    </nc>
  </rcc>
  <rcc rId="24599" sId="1">
    <oc r="C1857">
      <f>C22+C30+C267+C284+C444+C495+C610+C893+C943+C963+C1009+C1017+C1035+C1042+C1096+C1113+C1128+C1141+C1144+C1176+C1185+C1193+C1211+C1218+C1244+C1259+C1265+C1312+C1321+C1339+C1358+C1362+C1368+C1405+C1412+C1420+C1453+C1484+C1504+C1511+C1571+C1578+C1630+C1639+C1657+C1687+C1691+C1700+C1703+C1706+C1717+C1737+C1742+C1760+C1772+C1781+C1782+C1787+C1794+C1800+C1808+C1818+C1824+C1836</f>
    </oc>
    <nc r="C1857"/>
  </rcc>
  <rcc rId="24600" sId="1">
    <oc r="D21">
      <f>D28+D194+D389+D476+D543+D917+D957+D990+D1010+D1018+D1038+D1077+D1107+D1122+D1136+D1147+D1190+D1199+D1212+D1229+D1262+D1289+D1317+D1327+D1344+D1359+D1365+D1379+D1410+D1418+D1437+D1474+D1498+D1544+D1574+D1582+D1636+D1651+D1680+D1688+D1697+D1701+D1711+D1731+D1740+D1747+D1767+D1779+D1798+D1805+D1813+D1819+D1833+D1845+D1509+D742+D1782</f>
    </oc>
    <nc r="D21">
      <f>D28+D194+D389+D476+D543+D917+D957+D990+D1010+D1018+D1038+D1077+D1107+D1122+D1136+D1147+D1190+D1199+D1212+D1229+D1262+D1289+D1317+D1327+D1344+D1359+D1365+D1379+D1410+D1418+D1437+D1474+D1498+D1544+D1574+D1582+D1636+D1651+D1680+D1688+D1697+D1701+D1711+D1731+D1740+D1747+D1767+D1779+D1798+D1805+D1813+D1819+D1833+D1845+D1509+D742+D1782</f>
    </nc>
  </rcc>
  <rcc rId="24601" sId="1">
    <oc r="E21">
      <f>E28+E194+E389+E476+E543+E917+E957+E990+E1010+E1018+E1038+E1077+E1107+E1122+E1136+E1147+E1190+E1199+E1212+E1229+E1262+E1289+E1317+E1327+E1344+E1359+E1365+E1379+E1410+E1418+E1437+E1474+E1498+E1544+E1574+E1582+E1636+E1651+E1680+E1688+E1697+E1701+E1711+E1731+E1740+E1747+E1767+E1779+E1798+E1805+E1813+E1819+E1833+E1845+E1509+E742+E1782</f>
    </oc>
    <nc r="E21">
      <f>E28+E194+E389+E476+E543+E917+E957+E990+E1010+E1018+E1038+E1077+E1107+E1122+E1136+E1147+E1190+E1199+E1212+E1229+E1262+E1289+E1317+E1327+E1344+E1359+E1365+E1379+E1410+E1418+E1437+E1474+E1498+E1544+E1574+E1582+E1636+E1651+E1680+E1688+E1697+E1701+E1711+E1731+E1740+E1747+E1767+E1779+E1798+E1805+E1813+E1819+E1833+E1845+E1509+E742+E1782</f>
    </nc>
  </rcc>
  <rcc rId="24602" sId="1">
    <oc r="F21">
      <f>F28+F194+F389+F476+F543+F917+F957+F990+F1010+F1018+F1038+F1077+F1107+F1122+F1136+F1147+F1190+F1199+F1212+F1229+F1262+F1289+F1317+F1327+F1344+F1359+F1365+F1379+F1410+F1418+F1437+F1474+F1498+F1544+F1574+F1582+F1636+F1651+F1680+F1688+F1697+F1701+F1711+F1731+F1740+F1747+F1767+F1779+F1798+F1805+F1813+F1819+F1833+F1845+F1509+F742+F1782</f>
    </oc>
    <nc r="F21">
      <f>F28+F194+F389+F476+F543+F917+F957+F990+F1010+F1018+F1038+F1077+F1107+F1122+F1136+F1147+F1190+F1199+F1212+F1229+F1262+F1289+F1317+F1327+F1344+F1359+F1365+F1379+F1410+F1418+F1437+F1474+F1498+F1544+F1574+F1582+F1636+F1651+F1680+F1688+F1697+F1701+F1711+F1731+F1740+F1747+F1767+F1779+F1798+F1805+F1813+F1819+F1833+F1845+F1509+F742+F1782</f>
    </nc>
  </rcc>
  <rcc rId="24603" sId="1">
    <oc r="G21">
      <f>G28+G194+G389+G476+G543+G917+G957+G990+G1010+G1018+G1038+G1077+G1107+G1122+G1136+G1147+G1190+G1199+G1212+G1229+G1262+G1289+G1317+G1327+G1344+G1359+G1365+G1379+G1410+G1418+G1437+G1474+G1498+G1544+G1574+G1582+G1636+G1651+G1680+G1688+G1697+G1701+G1711+G1731+G1740+G1747+G1767+G1779+G1798+G1805+G1813+G1819+G1833+G1845+G1509+G742+G1782</f>
    </oc>
    <nc r="G21">
      <f>G28+G194+G389+G476+G543+G917+G957+G990+G1010+G1018+G1038+G1077+G1107+G1122+G1136+G1147+G1190+G1199+G1212+G1229+G1262+G1289+G1317+G1327+G1344+G1359+G1365+G1379+G1410+G1418+G1437+G1474+G1498+G1544+G1574+G1582+G1636+G1651+G1680+G1688+G1697+G1701+G1711+G1731+G1740+G1747+G1767+G1779+G1798+G1805+G1813+G1819+G1833+G1845+G1509+G742+G1782</f>
    </nc>
  </rcc>
  <rcc rId="24604" sId="1">
    <oc r="H21">
      <f>H28+H194+H389+H476+H543+H917+H957+H990+H1010+H1018+H1038+H1077+H1107+H1122+H1136+H1147+H1190+H1199+H1212+H1229+H1262+H1289+H1317+H1327+H1344+H1359+H1365+H1379+H1410+H1418+H1437+H1474+H1498+H1544+H1574+H1582+H1636+H1651+H1680+H1688+H1697+H1701+H1711+H1731+H1740+H1747+H1767+H1779+H1798+H1805+H1813+H1819+H1833+H1845+H1509+H742+H1782</f>
    </oc>
    <nc r="H21">
      <f>H28+H194+H389+H476+H543+H917+H957+H990+H1010+H1018+H1038+H1077+H1107+H1122+H1136+H1147+H1190+H1199+H1212+H1229+H1262+H1289+H1317+H1327+H1344+H1359+H1365+H1379+H1410+H1418+H1437+H1474+H1498+H1544+H1574+H1582+H1636+H1651+H1680+H1688+H1697+H1701+H1711+H1731+H1740+H1747+H1767+H1779+H1798+H1805+H1813+H1819+H1833+H1845+H1509+H742+H1782</f>
    </nc>
  </rcc>
  <rcc rId="24605" sId="1">
    <oc r="I21">
      <f>I28+I194+I389+I476+I543+I917+I957+I990+I1010+I1018+I1038+I1077+I1107+I1122+I1136+I1147+I1190+I1199+I1212+I1229+I1262+I1289+I1317+I1327+I1344+I1359+I1365+I1379+I1410+I1418+I1437+I1474+I1498+I1544+I1574+I1582+I1636+I1651+I1680+I1688+I1697+I1701+I1711+I1731+I1740+I1747+I1767+I1779+I1798+I1805+I1813+I1819+I1833+I1845+I1509+I742+I1782</f>
    </oc>
    <nc r="I21">
      <f>I28+I194+I389+I476+I543+I917+I957+I990+I1010+I1018+I1038+I1077+I1107+I1122+I1136+I1147+I1190+I1199+I1212+I1229+I1262+I1289+I1317+I1327+I1344+I1359+I1365+I1379+I1410+I1418+I1437+I1474+I1498+I1544+I1574+I1582+I1636+I1651+I1680+I1688+I1697+I1701+I1711+I1731+I1740+I1747+I1767+I1779+I1798+I1805+I1813+I1819+I1833+I1845+I1509+I742+I1782</f>
    </nc>
  </rcc>
  <rcc rId="24606" sId="1">
    <oc r="J21">
      <f>J28+J194+J389+J476+J543+J917+J957+J990+J1010+J1018+J1038+J1077+J1107+J1122+J1136+J1147+J1190+J1199+J1212+J1229+J1262+J1289+J1317+J1327+J1344+J1359+J1365+J1379+J1410+J1418+J1437+J1474+J1498+J1544+J1574+J1582+J1636+J1651+J1680+J1688+J1697+J1701+J1711+J1731+J1740+J1747+J1767+J1779+J1798+J1805+J1813+J1819+J1833+J1845+J1509+J742+J1782</f>
    </oc>
    <nc r="J21">
      <f>J28+J194+J389+J476+J543+J917+J957+J990+J1010+J1018+J1038+J1077+J1107+J1122+J1136+J1147+J1190+J1199+J1212+J1229+J1262+J1289+J1317+J1327+J1344+J1359+J1365+J1379+J1410+J1418+J1437+J1474+J1498+J1544+J1574+J1582+J1636+J1651+J1680+J1688+J1697+J1701+J1711+J1731+J1740+J1747+J1767+J1779+J1798+J1805+J1813+J1819+J1833+J1845+J1509+J742+J1782</f>
    </nc>
  </rcc>
  <rcc rId="24607" sId="1">
    <oc r="K21">
      <f>K28+K194+K389+K476+K543+K917+K957+K990+K1010+K1018+K1038+K1077+K1107+K1122+K1136+K1147+K1190+K1199+K1212+K1229+K1262+K1289+K1317+K1327+K1344+K1359+K1365+K1379+K1410+K1418+K1437+K1474+K1498+K1544+K1574+K1582+K1636+K1651+K1680+K1688+K1697+K1701+K1711+K1731+K1740+K1747+K1767+K1779+K1798+K1805+K1813+K1819+K1833+K1845+K1509+K742+K1782</f>
    </oc>
    <nc r="K21">
      <f>K28+K194+K389+K476+K543+K917+K957+K990+K1010+K1018+K1038+K1077+K1107+K1122+K1136+K1147+K1190+K1199+K1212+K1229+K1262+K1289+K1317+K1327+K1344+K1359+K1365+K1379+K1410+K1418+K1437+K1474+K1498+K1544+K1574+K1582+K1636+K1651+K1680+K1688+K1697+K1701+K1711+K1731+K1740+K1747+K1767+K1779+K1798+K1805+K1813+K1819+K1833+K1845+K1509+K742+K1782</f>
    </nc>
  </rcc>
  <rcc rId="24608" sId="1">
    <oc r="L21">
      <f>L28+L194+L389+L476+L543+L917+L957+L990+L1010+L1018+L1038+L1077+L1107+L1122+L1136+L1147+L1190+L1199+L1212+L1229+L1262+L1289+L1317+L1327+L1344+L1359+L1365+L1379+L1410+L1418+L1437+L1474+L1498+L1544+L1574+L1582+L1636+L1651+L1680+L1688+L1697+L1701+L1711+L1731+L1740+L1747+L1767+L1779+L1798+L1805+L1813+L1819+L1833+L1845+L1509+L742+L1782</f>
    </oc>
    <nc r="L21">
      <f>L28+L194+L389+L476+L543+L917+L957+L990+L1010+L1018+L1038+L1077+L1107+L1122+L1136+L1147+L1190+L1199+L1212+L1229+L1262+L1289+L1317+L1327+L1344+L1359+L1365+L1379+L1410+L1418+L1437+L1474+L1498+L1544+L1574+L1582+L1636+L1651+L1680+L1688+L1697+L1701+L1711+L1731+L1740+L1747+L1767+L1779+L1798+L1805+L1813+L1819+L1833+L1845+L1509+L742+L1782</f>
    </nc>
  </rcc>
  <rcc rId="24609" sId="1">
    <oc r="M21">
      <f>M28+M194+M389+M476+M543+M917+M957+M990+M1010+M1018+M1038+M1077+M1107+M1122+M1136+M1147+M1190+M1199+M1212+M1229+M1262+M1289+M1317+M1327+M1344+M1359+M1365+M1379+M1410+M1418+M1437+M1474+M1498+M1544+M1574+M1582+M1636+M1651+M1680+M1688+M1697+M1701+M1711+M1731+M1740+M1747+M1767+M1779+M1798+M1805+M1813+M1819+M1833+M1845+M1509+M742+M1782</f>
    </oc>
    <nc r="M21">
      <f>M28+M194+M389+M476+M543+M917+M957+M990+M1010+M1018+M1038+M1077+M1107+M1122+M1136+M1147+M1190+M1199+M1212+M1229+M1262+M1289+M1317+M1327+M1344+M1359+M1365+M1379+M1410+M1418+M1437+M1474+M1498+M1544+M1574+M1582+M1636+M1651+M1680+M1688+M1697+M1701+M1711+M1731+M1740+M1747+M1767+M1779+M1798+M1805+M1813+M1819+M1833+M1845+M1509+M742+M1782</f>
    </nc>
  </rcc>
  <rcc rId="24610" sId="1">
    <oc r="N21">
      <f>N28+N194+N389+N476+N543+N917+N957+N990+N1010+N1018+N1038+N1077+N1107+N1122+N1136+N1147+N1190+N1199+N1212+N1229+N1262+N1289+N1317+N1327+N1344+N1359+N1365+N1379+N1410+N1418+N1437+N1474+N1498+N1544+N1574+N1582+N1636+N1651+N1680+N1688+N1697+N1701+N1711+N1731+N1740+N1747+N1767+N1779+N1798+N1805+N1813+N1819+N1833+N1845+N1509+N742+N1782</f>
    </oc>
    <nc r="N21">
      <f>N28+N194+N389+N476+N543+N917+N957+N990+N1010+N1018+N1038+N1077+N1107+N1122+N1136+N1147+N1190+N1199+N1212+N1229+N1262+N1289+N1317+N1327+N1344+N1359+N1365+N1379+N1410+N1418+N1437+N1474+N1498+N1544+N1574+N1582+N1636+N1651+N1680+N1688+N1697+N1701+N1711+N1731+N1740+N1747+N1767+N1779+N1798+N1805+N1813+N1819+N1833+N1845+N1509+N742+N1782</f>
    </nc>
  </rcc>
  <rcc rId="24611" sId="1">
    <oc r="O21">
      <f>O28+O194+O389+O476+O543+O917+O957+O990+O1010+O1018+O1038+O1077+O1107+O1122+O1136+O1147+O1190+O1199+O1212+O1229+O1262+O1289+O1317+O1327+O1344+O1359+O1365+O1379+O1410+O1418+O1437+O1474+O1498+O1544+O1574+O1582+O1636+O1651+O1680+O1688+O1697+O1701+O1711+O1731+O1740+O1747+O1767+O1779+O1798+O1805+O1813+O1819+O1833+O1845+O1509+O742+O1782</f>
    </oc>
    <nc r="O21">
      <f>O28+O194+O389+O476+O543+O917+O957+O990+O1010+O1018+O1038+O1077+O1107+O1122+O1136+O1147+O1190+O1199+O1212+O1229+O1262+O1289+O1317+O1327+O1344+O1359+O1365+O1379+O1410+O1418+O1437+O1474+O1498+O1544+O1574+O1582+O1636+O1651+O1680+O1688+O1697+O1701+O1711+O1731+O1740+O1747+O1767+O1779+O1798+O1805+O1813+O1819+O1833+O1845+O1509+O742+O1782</f>
    </nc>
  </rcc>
  <rcc rId="24612" sId="1">
    <oc r="P21">
      <f>P28+P194+P389+P476+P543+P917+P957+P990+P1010+P1018+P1038+P1077+P1107+P1122+P1136+P1147+P1190+P1199+P1212+P1229+P1262+P1289+P1317+P1327+P1344+P1359+P1365+P1379+P1410+P1418+P1437+P1474+P1498+P1544+P1574+P1582+P1636+P1651+P1680+P1688+P1697+P1701+P1711+P1731+P1740+P1747+P1767+P1779+P1798+P1805+P1813+P1819+P1833+P1845+P1509+P742+P1782</f>
    </oc>
    <nc r="P21">
      <f>P28+P194+P389+P476+P543+P917+P957+P990+P1010+P1018+P1038+P1077+P1107+P1122+P1136+P1147+P1190+P1199+P1212+P1229+P1262+P1289+P1317+P1327+P1344+P1359+P1365+P1379+P1410+P1418+P1437+P1474+P1498+P1544+P1574+P1582+P1636+P1651+P1680+P1688+P1697+P1701+P1711+P1731+P1740+P1747+P1767+P1779+P1798+P1805+P1813+P1819+P1833+P1845+P1509+P742+P1782</f>
    </nc>
  </rcc>
  <rcc rId="24613" sId="1">
    <oc r="Q21">
      <f>Q28+Q194+Q389+Q476+Q543+Q917+Q957+Q990+Q1010+Q1018+Q1038+Q1077+Q1107+Q1122+Q1136+Q1147+Q1190+Q1199+Q1212+Q1229+Q1262+Q1289+Q1317+Q1327+Q1344+Q1359+Q1365+Q1379+Q1410+Q1418+Q1437+Q1474+Q1498+Q1544+Q1574+Q1582+Q1636+Q1651+Q1680+Q1688+Q1697+Q1701+Q1711+Q1731+Q1740+Q1747+Q1767+Q1779+Q1798+Q1805+Q1813+Q1819+Q1833+Q1845+Q1509+Q742+Q1782</f>
    </oc>
    <nc r="Q21">
      <f>Q28+Q194+Q389+Q476+Q543+Q917+Q957+Q990+Q1010+Q1018+Q1038+Q1077+Q1107+Q1122+Q1136+Q1147+Q1190+Q1199+Q1212+Q1229+Q1262+Q1289+Q1317+Q1327+Q1344+Q1359+Q1365+Q1379+Q1410+Q1418+Q1437+Q1474+Q1498+Q1544+Q1574+Q1582+Q1636+Q1651+Q1680+Q1688+Q1697+Q1701+Q1711+Q1731+Q1740+Q1747+Q1767+Q1779+Q1798+Q1805+Q1813+Q1819+Q1833+Q1845+Q1509+Q742+Q1782</f>
    </nc>
  </rcc>
  <rcc rId="24614" sId="1" numFmtId="4">
    <oc r="C28">
      <v>2995700</v>
    </oc>
    <nc r="C28">
      <f>C29</f>
    </nc>
  </rcc>
  <rcc rId="24615" sId="1" odxf="1" dxf="1" numFmtId="4">
    <oc r="D28">
      <v>266314</v>
    </oc>
    <nc r="D28">
      <f>D29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616" sId="1" odxf="1" dxf="1">
    <nc r="E28">
      <f>E29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17" sId="1" odxf="1" dxf="1">
    <nc r="F28">
      <f>F29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18" sId="1" odxf="1" dxf="1" numFmtId="4">
    <oc r="G28">
      <v>720</v>
    </oc>
    <nc r="G28">
      <f>G29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19" sId="1" odxf="1" dxf="1" numFmtId="4">
    <oc r="H28">
      <v>2605414</v>
    </oc>
    <nc r="H28">
      <f>H29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0" sId="1" odxf="1" dxf="1" numFmtId="4">
    <oc r="I28">
      <v>90</v>
    </oc>
    <nc r="I28">
      <f>I29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1" sId="1" odxf="1" dxf="1" numFmtId="4">
    <oc r="J28">
      <v>123972</v>
    </oc>
    <nc r="J28">
      <f>J29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2" sId="1" odxf="1" dxf="1">
    <nc r="K28">
      <f>K29</f>
    </nc>
    <odxf>
      <alignment wrapText="0" readingOrder="0"/>
    </odxf>
    <ndxf>
      <alignment wrapText="1" readingOrder="0"/>
    </ndxf>
  </rcc>
  <rcc rId="24623" sId="1" odxf="1" dxf="1">
    <nc r="L28">
      <f>L29</f>
    </nc>
    <odxf>
      <alignment wrapText="0" readingOrder="0"/>
    </odxf>
    <ndxf>
      <alignment wrapText="1" readingOrder="0"/>
    </ndxf>
  </rcc>
  <rcc rId="24624" sId="1" odxf="1" dxf="1">
    <nc r="M28">
      <f>M29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5" sId="1" odxf="1" dxf="1">
    <nc r="N28">
      <f>N29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6" sId="1" odxf="1" dxf="1">
    <nc r="O28">
      <f>O29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7" sId="1" odxf="1" dxf="1">
    <nc r="P28">
      <f>P29</f>
    </nc>
    <odxf>
      <font>
        <sz val="14"/>
        <color indexed="72"/>
        <name val="Times New Roman"/>
        <scheme val="none"/>
      </font>
      <border outline="0">
        <right/>
      </border>
    </odxf>
    <ndxf>
      <font>
        <sz val="14"/>
        <color indexed="72"/>
        <name val="Times New Roman"/>
        <scheme val="none"/>
      </font>
      <border outline="0">
        <right style="thin">
          <color indexed="64"/>
        </right>
      </border>
    </ndxf>
  </rcc>
  <rcc rId="24628" sId="1" odxf="1" dxf="1">
    <nc r="Q28">
      <f>Q29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629" sId="1">
    <oc r="D1845">
      <f>D1847+D1848</f>
    </oc>
    <nc r="D1845">
      <f>D1846+D1847+D1848+D1849+D1850+D1851+D1852+D1853</f>
    </nc>
  </rcc>
  <rcc rId="24630" sId="1">
    <nc r="E1845">
      <f>E1846+E1847+E1848+E1849+E1850+E1851+E1852+E1853</f>
    </nc>
  </rcc>
  <rcc rId="24631" sId="1">
    <nc r="F1845">
      <f>F1846+F1847+F1848+F1849+F1850+F1851+F1852+F1853</f>
    </nc>
  </rcc>
  <rcc rId="24632" sId="1">
    <oc r="G1845">
      <f>G1846+G1849+G1850+G1851+G1852+G1853</f>
    </oc>
    <nc r="G1845">
      <f>G1846+G1847+G1848+G1849+G1850+G1851+G1852+G1853</f>
    </nc>
  </rcc>
  <rcc rId="24633" sId="1">
    <oc r="H1845">
      <f>H1846+H1849+H1850+H1851+H1852+H1853</f>
    </oc>
    <nc r="H1845">
      <f>H1846+H1847+H1848+H1849+H1850+H1851+H1852+H1853</f>
    </nc>
  </rcc>
  <rcc rId="24634" sId="1">
    <nc r="I1845">
      <f>I1846+I1847+I1848+I1849+I1850+I1851+I1852+I1853</f>
    </nc>
  </rcc>
  <rcc rId="24635" sId="1">
    <nc r="J1845">
      <f>J1846+J1847+J1848+J1849+J1850+J1851+J1852+J1853</f>
    </nc>
  </rcc>
  <rcc rId="24636" sId="1">
    <oc r="K1845">
      <f>K1852</f>
    </oc>
    <nc r="K1845">
      <f>K1846+K1847+K1848+K1849+K1850+K1851+K1852+K1853</f>
    </nc>
  </rcc>
  <rcc rId="24637" sId="1">
    <oc r="L1845">
      <f>L1852</f>
    </oc>
    <nc r="L1845">
      <f>L1846+L1847+L1848+L1849+L1850+L1851+L1852+L1853</f>
    </nc>
  </rcc>
  <rcc rId="24638" sId="1">
    <nc r="M1845">
      <f>M1846+M1847+M1848+M1849+M1850+M1851+M1852+M1853</f>
    </nc>
  </rcc>
  <rcc rId="24639" sId="1">
    <nc r="N1845">
      <f>N1846+N1847+N1848+N1849+N1850+N1851+N1852+N1853</f>
    </nc>
  </rcc>
  <rcc rId="24640" sId="1">
    <oc r="O1845">
      <f>O1852</f>
    </oc>
    <nc r="O1845">
      <f>O1846+O1847+O1848+O1849+O1850+O1851+O1852+O1853</f>
    </nc>
  </rcc>
  <rcc rId="24641" sId="1" odxf="1" dxf="1">
    <oc r="P1845">
      <f>P1852</f>
    </oc>
    <nc r="P1845">
      <f>P1846+P1847+P1848+P1849+P1850+P1851+P1852+P1853</f>
    </nc>
    <odxf>
      <border outline="0">
        <right/>
      </border>
    </odxf>
    <ndxf>
      <border outline="0">
        <right style="thin">
          <color indexed="64"/>
        </right>
      </border>
    </ndxf>
  </rcc>
  <rcc rId="24642" sId="1">
    <nc r="Q1845">
      <f>Q1846+Q1847+Q1848+Q1849+Q1850+Q1851+Q1852+Q1853</f>
    </nc>
  </rcc>
  <rcc rId="24643" sId="1" numFmtId="4">
    <oc r="C1819">
      <v>7416575.2427999992</v>
    </oc>
    <nc r="C1819">
      <f>SUM(C1820:C1823)</f>
    </nc>
  </rcc>
  <rcc rId="24644" sId="1" numFmtId="4">
    <oc r="D1819">
      <v>2413863.3339999998</v>
    </oc>
    <nc r="D1819">
      <f>SUM(D1820:D1823)</f>
    </nc>
  </rcc>
  <rcc rId="24645" sId="1">
    <nc r="E1819">
      <f>SUM(E1820:E1823)</f>
    </nc>
  </rcc>
  <rcc rId="24646" sId="1">
    <nc r="F1819">
      <f>SUM(F1820:F1823)</f>
    </nc>
  </rcc>
  <rcc rId="24647" sId="1" numFmtId="4">
    <oc r="G1819">
      <v>1531.2800000000002</v>
    </oc>
    <nc r="G1819">
      <f>SUM(G1820:G1823)</f>
    </nc>
  </rcc>
  <rcc rId="24648" sId="1" numFmtId="4">
    <oc r="H1819">
      <v>2329919.0840000003</v>
    </oc>
    <nc r="H1819">
      <f>SUM(H1820:H1823)</f>
    </nc>
  </rcc>
  <rcc rId="24649" sId="1">
    <nc r="I1819">
      <f>SUM(I1820:I1823)</f>
    </nc>
  </rcc>
  <rcc rId="24650" sId="1">
    <nc r="J1819">
      <f>SUM(J1820:J1823)</f>
    </nc>
  </rcc>
  <rcc rId="24651" sId="1" numFmtId="4">
    <oc r="K1819">
      <v>1618.6799999999998</v>
    </oc>
    <nc r="K1819">
      <f>SUM(K1820:K1823)</f>
    </nc>
  </rcc>
  <rcc rId="24652" sId="1" numFmtId="4">
    <oc r="L1819">
      <v>797199.9</v>
    </oc>
    <nc r="L1819">
      <f>SUM(L1820:L1823)</f>
    </nc>
  </rcc>
  <rcc rId="24653" sId="1" numFmtId="4">
    <oc r="M1819">
      <v>530.95999999999992</v>
    </oc>
    <nc r="M1819">
      <f>SUM(M1820:M1823)</f>
    </nc>
  </rcc>
  <rcc rId="24654" sId="1" numFmtId="4">
    <oc r="N1819">
      <v>274899.2304</v>
    </oc>
    <nc r="N1819">
      <f>SUM(N1820:N1823)</f>
    </nc>
  </rcc>
  <rcc rId="24655" sId="1" numFmtId="4">
    <oc r="O1819">
      <v>1299.1799999999998</v>
    </oc>
    <nc r="O1819">
      <f>SUM(O1820:O1823)</f>
    </nc>
  </rcc>
  <rcc rId="24656" sId="1" numFmtId="4">
    <oc r="P1819">
      <v>1600693.6943999999</v>
    </oc>
    <nc r="P1819">
      <f>SUM(P1820:P1823)</f>
    </nc>
  </rcc>
  <rcc rId="24657" sId="1" odxf="1" dxf="1">
    <nc r="Q1819">
      <f>SUM(Q1820:Q1823)</f>
    </nc>
    <odxf>
      <alignment vertical="center" readingOrder="0"/>
    </odxf>
    <ndxf>
      <alignment vertical="top" readingOrder="0"/>
    </ndxf>
  </rcc>
  <rcc rId="24658" sId="1">
    <oc r="C1818">
      <f>SUM(C1820:C1823)</f>
    </oc>
    <nc r="C1818">
      <f>C1819</f>
    </nc>
  </rcc>
  <rcc rId="24659" sId="1">
    <oc r="D1818">
      <f>SUM(D1820:D1823)</f>
    </oc>
    <nc r="D1818">
      <f>D1819</f>
    </nc>
  </rcc>
  <rcc rId="24660" sId="1">
    <nc r="E1818">
      <f>E1819</f>
    </nc>
  </rcc>
  <rcc rId="24661" sId="1">
    <nc r="F1818">
      <f>F1819</f>
    </nc>
  </rcc>
  <rcc rId="24662" sId="1">
    <oc r="G1818">
      <f>SUM(G1820:G1823)</f>
    </oc>
    <nc r="G1818">
      <f>G1819</f>
    </nc>
  </rcc>
  <rcc rId="24663" sId="1">
    <oc r="H1818">
      <f>SUM(H1820:H1823)</f>
    </oc>
    <nc r="H1818">
      <f>H1819</f>
    </nc>
  </rcc>
  <rcc rId="24664" sId="1">
    <nc r="I1818">
      <f>I1819</f>
    </nc>
  </rcc>
  <rcc rId="24665" sId="1">
    <nc r="J1818">
      <f>J1819</f>
    </nc>
  </rcc>
  <rcc rId="24666" sId="1">
    <oc r="K1818">
      <f>SUM(K1820:K1823)</f>
    </oc>
    <nc r="K1818">
      <f>K1819</f>
    </nc>
  </rcc>
  <rcc rId="24667" sId="1">
    <oc r="L1818">
      <f>SUM(L1820:L1823)</f>
    </oc>
    <nc r="L1818">
      <f>L1819</f>
    </nc>
  </rcc>
  <rcc rId="24668" sId="1">
    <oc r="M1818">
      <f>SUM(M1820:M1823)</f>
    </oc>
    <nc r="M1818">
      <f>M1819</f>
    </nc>
  </rcc>
  <rcc rId="24669" sId="1">
    <oc r="N1818">
      <f>SUM(N1820:N1823)</f>
    </oc>
    <nc r="N1818">
      <f>N1819</f>
    </nc>
  </rcc>
  <rcc rId="24670" sId="1">
    <oc r="O1818">
      <f>SUM(O1820:O1823)</f>
    </oc>
    <nc r="O1818">
      <f>O1819</f>
    </nc>
  </rcc>
  <rcc rId="24671" sId="1">
    <oc r="P1818">
      <f>SUM(P1820:P1823)</f>
    </oc>
    <nc r="P1818">
      <f>P1819</f>
    </nc>
  </rcc>
  <rcc rId="24672" sId="1" odxf="1" dxf="1">
    <nc r="Q1818">
      <f>Q1819</f>
    </nc>
    <odxf>
      <alignment vertical="center" readingOrder="0"/>
    </odxf>
    <ndxf>
      <alignment vertical="top" readingOrder="0"/>
    </ndxf>
  </rcc>
  <rcc rId="24673" sId="1" numFmtId="4">
    <oc r="C1680">
      <v>11279000</v>
    </oc>
    <nc r="C1680">
      <f>SUM(C1681:C1686)</f>
    </nc>
  </rcc>
  <rcc rId="24674" sId="1" numFmtId="4">
    <oc r="D1680">
      <v>3014994</v>
    </oc>
    <nc r="D1680">
      <f>SUM(D1681:D1686)</f>
    </nc>
  </rcc>
  <rcc rId="24675" sId="1">
    <nc r="E1680">
      <f>SUM(E1681:E1686)</f>
    </nc>
  </rcc>
  <rcc rId="24676" sId="1">
    <nc r="F1680">
      <f>SUM(F1681:F1686)</f>
    </nc>
  </rcc>
  <rcc rId="24677" sId="1" numFmtId="4">
    <oc r="G1680">
      <v>2144.34</v>
    </oc>
    <nc r="G1680">
      <f>SUM(G1681:G1686)</f>
    </nc>
  </rcc>
  <rcc rId="24678" sId="1" numFmtId="4">
    <oc r="H1680">
      <v>7497544</v>
    </oc>
    <nc r="H1680">
      <f>SUM(H1681:H1686)</f>
    </nc>
  </rcc>
  <rcc rId="24679" sId="1">
    <nc r="I1680">
      <f>SUM(I1681:I1686)</f>
    </nc>
  </rcc>
  <rcc rId="24680" sId="1">
    <nc r="J1680">
      <f>SUM(J1681:J1686)</f>
    </nc>
  </rcc>
  <rcc rId="24681" sId="1">
    <nc r="K1680">
      <f>SUM(K1681:K1686)</f>
    </nc>
  </rcc>
  <rcc rId="24682" sId="1">
    <nc r="L1680">
      <f>SUM(L1681:L1686)</f>
    </nc>
  </rcc>
  <rcc rId="24683" sId="1" numFmtId="4">
    <oc r="M1680">
      <v>740.2</v>
    </oc>
    <nc r="M1680">
      <f>SUM(M1681:M1686)</f>
    </nc>
  </rcc>
  <rcc rId="24684" sId="1" numFmtId="4">
    <oc r="N1680">
      <v>766462</v>
    </oc>
    <nc r="N1680">
      <f>SUM(N1681:N1686)</f>
    </nc>
  </rcc>
  <rcc rId="24685" sId="1">
    <nc r="O1680">
      <f>SUM(O1681:O1686)</f>
    </nc>
  </rcc>
  <rcc rId="24686" sId="1">
    <nc r="P1680">
      <f>SUM(P1681:P1686)</f>
    </nc>
  </rcc>
  <rcc rId="24687" sId="1">
    <nc r="Q1680">
      <f>SUM(Q1681:Q1686)</f>
    </nc>
  </rcc>
  <rcc rId="24688" sId="1" numFmtId="4">
    <oc r="D1711">
      <v>4329266.42</v>
    </oc>
    <nc r="D1711">
      <f>D1712+D1713+D1714+D1715+D1716</f>
    </nc>
  </rcc>
  <rcc rId="24689" sId="1">
    <nc r="E1711">
      <f>E1712+E1713+E1714+E1715+E1716</f>
    </nc>
  </rcc>
  <rcc rId="24690" sId="1">
    <nc r="F1711">
      <f>F1712+F1713+F1714+F1715+F1716</f>
    </nc>
  </rcc>
  <rcc rId="24691" sId="1" numFmtId="4">
    <oc r="G1711">
      <v>1820.4</v>
    </oc>
    <nc r="G1711">
      <f>G1712+G1713+G1714+G1715+G1716</f>
    </nc>
  </rcc>
  <rcc rId="24692" sId="1" numFmtId="4">
    <oc r="H1711">
      <v>5744705.54</v>
    </oc>
    <nc r="H1711">
      <f>H1712+H1713+H1714+H1715+H1716</f>
    </nc>
  </rcc>
  <rcc rId="24693" sId="1">
    <nc r="I1711">
      <f>I1712+I1713+I1714+I1715+I1716</f>
    </nc>
  </rcc>
  <rcc rId="24694" sId="1">
    <nc r="J1711">
      <f>J1712+J1713+J1714+J1715+J1716</f>
    </nc>
  </rcc>
  <rcc rId="24695" sId="1" numFmtId="4">
    <oc r="K1711">
      <v>478.6</v>
    </oc>
    <nc r="K1711">
      <f>K1712+K1713+K1714+K1715+K1716</f>
    </nc>
  </rcc>
  <rcc rId="24696" sId="1" numFmtId="4">
    <oc r="L1711">
      <v>668020.22</v>
    </oc>
    <nc r="L1711">
      <f>L1712+L1713+L1714+L1715+L1716</f>
    </nc>
  </rcc>
  <rcc rId="24697" sId="1">
    <nc r="M1711">
      <f>M1712+M1713+M1714+M1715+M1716</f>
    </nc>
  </rcc>
  <rcc rId="24698" sId="1">
    <nc r="N1711">
      <f>N1712+N1713+N1714+N1715+N1716</f>
    </nc>
  </rcc>
  <rcc rId="24699" sId="1">
    <nc r="O1711">
      <f>O1712+O1713+O1714+O1715+O1716</f>
    </nc>
  </rcc>
  <rcc rId="24700" sId="1">
    <nc r="P1711">
      <f>P1712+P1713+P1714+P1715+P1716</f>
    </nc>
  </rcc>
  <rcc rId="24701" sId="1" numFmtId="4">
    <oc r="Q1711">
      <v>1633428.72</v>
    </oc>
    <nc r="Q1711">
      <f>Q1712+Q1713+Q1714+Q1715+Q1716</f>
    </nc>
  </rcc>
  <rcc rId="24702" sId="1" numFmtId="4">
    <oc r="C1366">
      <v>284024.8</v>
    </oc>
    <nc r="C1366">
      <f>J1366</f>
    </nc>
  </rcc>
  <rcv guid="{52C56C69-E76E-46A4-93DC-3FEF3C34E98B}" action="delete"/>
  <rdn rId="0" localSheetId="1" customView="1" name="Z_52C56C69_E76E_46A4_93DC_3FEF3C34E98B_.wvu.PrintArea" hidden="1" oldHidden="1">
    <formula>'Лист 1'!$A$1:$R$1869</formula>
    <oldFormula>'Лист 1'!$A$1:$R$1869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1'!$A$14:$S$1853</formula>
    <oldFormula>'Лист 1'!$A$14:$S$1853</oldFormula>
  </rdn>
  <rcv guid="{52C56C69-E76E-46A4-93DC-3FEF3C34E98B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m rId="21663" sheetId="1" source="B611" destination="A611" sourceSheetId="1">
    <rfmt sheetId="1" sqref="A611" start="0" length="0">
      <dxf>
        <font>
          <sz val="14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664" sId="1">
    <oc r="A611" t="inlineStr">
      <is>
        <t>Итого по г. Рубцовску-2017 год</t>
      </is>
    </oc>
    <nc r="A611" t="inlineStr">
      <is>
        <t>Итого по г. Рубцовску 2017 год</t>
      </is>
    </nc>
  </rcc>
  <rm rId="21665" sheetId="1" source="B654" destination="A654" sourceSheetId="1">
    <rfmt sheetId="1" sqref="A654" start="0" length="0">
      <dxf>
        <font>
          <b/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666" sId="1">
    <nc r="C18">
      <f>C22+C30+C267+C284+C444+C495+C610+C893+C943+C963+C1009+C1017+C1035+C1096+C1113+C1128+C1141+C1144+C1176+C1185+C1193+C1211+C1218+C1244+C1259+C1265+C1312+C1321+C1339+C1358+C1362+C1368+C1405+C1412+C1420+C1453+C1484+C1504+C1511+C1571+C1578+C1630+C1639+C1657+C1687+C1691+C1701+C1704+C1707+C1718+C1743+C1761+C1773+C1782+C1788+C1795+C1801+C1819+C1809+C1825+C1837</f>
    </nc>
  </rcc>
  <rcc rId="21667" sId="1">
    <oc r="B39" t="inlineStr">
      <is>
        <t>г. Барнаул, пр-кт Коммунаров, д. 122б</t>
      </is>
    </oc>
    <nc r="B39" t="inlineStr">
      <is>
        <t>г. Барнаул, просп. Коммунаров, д. 122б</t>
      </is>
    </nc>
  </rcc>
  <rcc rId="21668" sId="1">
    <oc r="B40" t="inlineStr">
      <is>
        <t>г. Барнаул, пр-кт Красноармейский, д. 104</t>
      </is>
    </oc>
    <nc r="B40" t="inlineStr">
      <is>
        <t>г. Барнаул, просп. Красноармейский, д. 104</t>
      </is>
    </nc>
  </rcc>
  <rcc rId="21669" sId="1">
    <oc r="B41" t="inlineStr">
      <is>
        <t>г. Барнаул, пр-кт Красноармейский, д. 67</t>
      </is>
    </oc>
    <nc r="B41" t="inlineStr">
      <is>
        <t>г. Барнаул, просп. Красноармейский, д. 67</t>
      </is>
    </nc>
  </rcc>
  <rcc rId="21670" sId="1">
    <oc r="B42" t="inlineStr">
      <is>
        <t>г. Барнаул, пр-кт Ленина, д. 171</t>
      </is>
    </oc>
    <nc r="B42" t="inlineStr">
      <is>
        <t>г. Барнаул, просп. Ленина, д. 171</t>
      </is>
    </nc>
  </rcc>
  <rcc rId="21671" sId="1">
    <oc r="B43" t="inlineStr">
      <is>
        <t>г. Барнаул, пр-кт Ленина, д. 173</t>
      </is>
    </oc>
    <nc r="B43" t="inlineStr">
      <is>
        <t>г. Барнаул, просп. Ленина, д. 173</t>
      </is>
    </nc>
  </rcc>
  <rcc rId="21672" sId="1">
    <oc r="B44" t="inlineStr">
      <is>
        <t>г. Барнаул, пр-кт Ленина, д. 45б</t>
      </is>
    </oc>
    <nc r="B44" t="inlineStr">
      <is>
        <t>г. Барнаул, просп. Ленина, д. 45б</t>
      </is>
    </nc>
  </rcc>
  <rcc rId="21673" sId="1">
    <oc r="B114" t="inlineStr">
      <is>
        <t>г. Барнаул, пр-кт Ленина, д. 189</t>
      </is>
    </oc>
    <nc r="B114" t="inlineStr">
      <is>
        <t>г. Барнаул, просп. Ленина, д. 189</t>
      </is>
    </nc>
  </rcc>
  <rcc rId="21674" sId="1">
    <oc r="B115" t="inlineStr">
      <is>
        <t>г. Барнаул, пр-кт Ленина, д. 43</t>
      </is>
    </oc>
    <nc r="B115" t="inlineStr">
      <is>
        <t>г. Барнаул, просп. Ленина, д. 43</t>
      </is>
    </nc>
  </rcc>
  <rcc rId="21675" sId="1">
    <oc r="B116" t="inlineStr">
      <is>
        <t>г. Барнаул, пр-кт Ленина, д. 82</t>
      </is>
    </oc>
    <nc r="B116" t="inlineStr">
      <is>
        <t>г. Барнаул, просп. Ленина, д. 82</t>
      </is>
    </nc>
  </rcc>
  <rcc rId="21676" sId="1">
    <oc r="B117" t="inlineStr">
      <is>
        <t>г. Барнаул, р.п. Южный, пр-кт Дзержинского, д. 21</t>
      </is>
    </oc>
    <nc r="B117" t="inlineStr">
      <is>
        <t>г. Барнаул, р.п. Южный, просп. Дзержинского, д. 21</t>
      </is>
    </nc>
  </rcc>
  <rcc rId="21677" sId="1">
    <oc r="B195" t="inlineStr">
      <is>
        <t>г. Барнаул, пр-кт Красноармейский, д. 106</t>
      </is>
    </oc>
    <nc r="B195" t="inlineStr">
      <is>
        <t>г. Барнаул, просп. Красноармейский, д. 106</t>
      </is>
    </nc>
  </rcc>
  <rcc rId="21678" sId="1">
    <oc r="B196" t="inlineStr">
      <is>
        <t>г. Барнаул, пр-кт Красноармейский, д. 69</t>
      </is>
    </oc>
    <nc r="B196" t="inlineStr">
      <is>
        <t>г. Барнаул, просп. Красноармейский, д. 69</t>
      </is>
    </nc>
  </rcc>
  <rcc rId="21679" sId="1">
    <oc r="B197" t="inlineStr">
      <is>
        <t>г. Барнаул, пр-кт Красноармейский, д. 96а</t>
      </is>
    </oc>
    <nc r="B197" t="inlineStr">
      <is>
        <t>г. Барнаул, просп. Красноармейский, д. 96а</t>
      </is>
    </nc>
  </rcc>
  <rcc rId="21680" sId="1">
    <oc r="B198" t="inlineStr">
      <is>
        <t>г. Барнаул, пр-кт Ленина, д. 107</t>
      </is>
    </oc>
    <nc r="B198" t="inlineStr">
      <is>
        <t>г. Барнаул, просп. Ленина, д. 107</t>
      </is>
    </nc>
  </rcc>
  <rcc rId="21681" sId="1">
    <oc r="B199" t="inlineStr">
      <is>
        <t>г. Барнаул, пр-кт Ленина, д. 112</t>
      </is>
    </oc>
    <nc r="B199" t="inlineStr">
      <is>
        <t>г. Барнаул, просп. Ленина, д. 112</t>
      </is>
    </nc>
  </rcc>
  <rcc rId="21682" sId="1">
    <oc r="B200" t="inlineStr">
      <is>
        <t>г. Барнаул, пр-кт Ленина, д. 139</t>
      </is>
    </oc>
    <nc r="B200" t="inlineStr">
      <is>
        <t>г. Барнаул, просп. Ленина, д. 139</t>
      </is>
    </nc>
  </rcc>
  <rcc rId="21683" sId="1">
    <oc r="B201" t="inlineStr">
      <is>
        <t>г. Барнаул, пр-кт Социалистический, д. 105</t>
      </is>
    </oc>
    <nc r="B201" t="inlineStr">
      <is>
        <t>г. Барнаул, просп. Социалистический, д. 105</t>
      </is>
    </nc>
  </rcc>
  <rcc rId="21684" sId="1">
    <oc r="B202" t="inlineStr">
      <is>
        <t>г. Барнаул, пр-кт Социалистический, д. 118</t>
      </is>
    </oc>
    <nc r="B202" t="inlineStr">
      <is>
        <t>г. Барнаул, просп. Социалистический, д. 118</t>
      </is>
    </nc>
  </rcc>
  <rcc rId="21685" sId="1">
    <oc r="B203" t="inlineStr">
      <is>
        <t>г. Барнаул, пр-кт Социалистический, д. 130</t>
      </is>
    </oc>
    <nc r="B203" t="inlineStr">
      <is>
        <t>г. Барнаул, просп. Социалистический, д. 130</t>
      </is>
    </nc>
  </rcc>
  <rcc rId="21686" sId="1">
    <oc r="B454" t="inlineStr">
      <is>
        <t>г. Заринск, пр-кт Строителей, д. 10</t>
      </is>
    </oc>
    <nc r="B454" t="inlineStr">
      <is>
        <t>г. Заринск, просп. Строителей, д. 10</t>
      </is>
    </nc>
  </rcc>
  <rcc rId="21687" sId="1">
    <oc r="B455" t="inlineStr">
      <is>
        <t>г. Заринск, пр-кт Строителей, д. 24</t>
      </is>
    </oc>
    <nc r="B455" t="inlineStr">
      <is>
        <t>г. Заринск, просп. Строителей, д. 24</t>
      </is>
    </nc>
  </rcc>
  <rcc rId="21688" sId="1">
    <oc r="B456" t="inlineStr">
      <is>
        <t>г. Заринск, пр-кт Строителей, д. 26</t>
      </is>
    </oc>
    <nc r="B456" t="inlineStr">
      <is>
        <t>г. Заринск, просп. Строителей, д. 26</t>
      </is>
    </nc>
  </rcc>
  <rcc rId="21689" sId="1">
    <oc r="B471" t="inlineStr">
      <is>
        <t>г. Заринск, пр-кт Строителей, д. 13/1</t>
      </is>
    </oc>
    <nc r="B471" t="inlineStr">
      <is>
        <t>г. Заринск, просп. Строителей, д. 13/1</t>
      </is>
    </nc>
  </rcc>
  <rcc rId="21690" sId="1">
    <oc r="B472" t="inlineStr">
      <is>
        <t>г. Заринск, пр-кт Строителей, д. 15</t>
      </is>
    </oc>
    <nc r="B472" t="inlineStr">
      <is>
        <t>г. Заринск, просп. Строителей, д. 15</t>
      </is>
    </nc>
  </rcc>
  <rcc rId="21691" sId="1">
    <oc r="B473" t="inlineStr">
      <is>
        <t>г. Заринск, пр-кт Строителей, д. 33</t>
      </is>
    </oc>
    <nc r="B473" t="inlineStr">
      <is>
        <t>г. Заринск, просп. Строителей, д. 33</t>
      </is>
    </nc>
  </rcc>
  <rcc rId="21692" sId="1">
    <oc r="B474" t="inlineStr">
      <is>
        <t>г. Заринск, пр-кт Строителей, д. 35</t>
      </is>
    </oc>
    <nc r="B474" t="inlineStr">
      <is>
        <t>г. Заринск, просп. Строителей, д. 35</t>
      </is>
    </nc>
  </rcc>
  <rcc rId="21693" sId="1">
    <oc r="B475" t="inlineStr">
      <is>
        <t>г. Заринск, пр-кт Строителей, д. 35/1</t>
      </is>
    </oc>
    <nc r="B475" t="inlineStr">
      <is>
        <t>г. Заринск, просп. Строителей, д. 35/1</t>
      </is>
    </nc>
  </rcc>
  <rcc rId="21694" sId="1">
    <oc r="B486" t="inlineStr">
      <is>
        <t>г. Заринск, пр-кт Строителей, д. 14/2</t>
      </is>
    </oc>
    <nc r="B486" t="inlineStr">
      <is>
        <t>г. Заринск, просп. Строителей, д. 14/2</t>
      </is>
    </nc>
  </rcc>
  <rcc rId="21695" sId="1">
    <oc r="B487" t="inlineStr">
      <is>
        <t>г. Заринск, пр-кт Строителей, д. 21</t>
      </is>
    </oc>
    <nc r="B487" t="inlineStr">
      <is>
        <t>г. Заринск, просп. Строителей, д. 21</t>
      </is>
    </nc>
  </rcc>
  <rcc rId="21696" sId="1">
    <oc r="B488" t="inlineStr">
      <is>
        <t>г. Заринск, пр-кт Строителей, д. 31/1</t>
      </is>
    </oc>
    <nc r="B488" t="inlineStr">
      <is>
        <t>г. Заринск, просп. Строителей, д. 31/1</t>
      </is>
    </nc>
  </rcc>
  <rcc rId="21697" sId="1">
    <oc r="B616" t="inlineStr">
      <is>
        <t>г. Рубцовск, пр-кт Ленина, д. 21</t>
      </is>
    </oc>
    <nc r="B616" t="inlineStr">
      <is>
        <t>г. Рубцовск, просп. Ленина, д. 21</t>
      </is>
    </nc>
  </rcc>
  <rcc rId="21698" sId="1">
    <oc r="B617" t="inlineStr">
      <is>
        <t>г. Рубцовск, пр-кт Ленина, д. 54</t>
      </is>
    </oc>
    <nc r="B617" t="inlineStr">
      <is>
        <t>г. Рубцовск, просп. Ленина, д. 54</t>
      </is>
    </nc>
  </rcc>
  <rcc rId="21699" sId="1">
    <oc r="B662" t="inlineStr">
      <is>
        <t>г. Рубцовск, пр-кт Ленина, д. 178</t>
      </is>
    </oc>
    <nc r="B662" t="inlineStr">
      <is>
        <t>г. Рубцовск, просп. Ленина, д. 178</t>
      </is>
    </nc>
  </rcc>
  <rcc rId="21700" sId="1">
    <oc r="B663" t="inlineStr">
      <is>
        <t>г. Рубцовск, пр-кт Ленина, д. 179</t>
      </is>
    </oc>
    <nc r="B663" t="inlineStr">
      <is>
        <t>г. Рубцовск, просп. Ленина, д. 179</t>
      </is>
    </nc>
  </rcc>
  <rcc rId="21701" sId="1">
    <oc r="B664" t="inlineStr">
      <is>
        <t xml:space="preserve"> </t>
      </is>
    </oc>
    <nc r="B664" t="inlineStr">
      <is>
        <t>г. Рубцовск, просп. Ленина, д. 182</t>
      </is>
    </nc>
  </rcc>
  <rcc rId="21702" sId="1">
    <oc r="B665" t="inlineStr">
      <is>
        <t>г. Рубцовск, пр-кт Ленина, д. 183</t>
      </is>
    </oc>
    <nc r="B665" t="inlineStr">
      <is>
        <t>г. Рубцовск, просп. Ленина, д. 183</t>
      </is>
    </nc>
  </rcc>
  <rcc rId="21703" sId="1">
    <oc r="B666" t="inlineStr">
      <is>
        <t>г. Рубцовск, пр-кт Ленина, д. 189</t>
      </is>
    </oc>
    <nc r="B666" t="inlineStr">
      <is>
        <t>г. Рубцовск, просп. Ленина, д. 189</t>
      </is>
    </nc>
  </rcc>
  <rcc rId="21704" sId="1">
    <oc r="B667" t="inlineStr">
      <is>
        <t>г. Рубцовск, пр-кт Ленина, д. 191</t>
      </is>
    </oc>
    <nc r="B667" t="inlineStr">
      <is>
        <t>г. Рубцовск, просп. Ленина, д. 191</t>
      </is>
    </nc>
  </rcc>
  <rcc rId="21705" sId="1">
    <oc r="B668" t="inlineStr">
      <is>
        <t>г. Рубцовск, пр-кт Ленина, д. 192</t>
      </is>
    </oc>
    <nc r="B668" t="inlineStr">
      <is>
        <t>г. Рубцовск, просп. Ленина, д. 192</t>
      </is>
    </nc>
  </rcc>
  <rcc rId="21706" sId="1">
    <oc r="B669" t="inlineStr">
      <is>
        <t>г. Рубцовск, пр-кт Ленина, д. 193</t>
      </is>
    </oc>
    <nc r="B669" t="inlineStr">
      <is>
        <t>г. Рубцовск, просп. Ленина, д. 193</t>
      </is>
    </nc>
  </rcc>
  <rcc rId="21707" sId="1">
    <oc r="B670" t="inlineStr">
      <is>
        <t>г. Рубцовск, пр-кт Ленина, д. 194</t>
      </is>
    </oc>
    <nc r="B670" t="inlineStr">
      <is>
        <t>г. Рубцовск, просп. Ленина, д. 194</t>
      </is>
    </nc>
  </rcc>
  <rcc rId="21708" sId="1">
    <oc r="B671" t="inlineStr">
      <is>
        <t>г. Рубцовск, пр-кт Ленина, д. 195</t>
      </is>
    </oc>
    <nc r="B671" t="inlineStr">
      <is>
        <t>г. Рубцовск, просп. Ленина, д. 195</t>
      </is>
    </nc>
  </rcc>
  <rcc rId="21709" sId="1">
    <oc r="B672" t="inlineStr">
      <is>
        <t>г. Рубцовск, пр-кт Ленина, д. 26</t>
      </is>
    </oc>
    <nc r="B672" t="inlineStr">
      <is>
        <t>г. Рубцовск, просп. Ленина, д. 26</t>
      </is>
    </nc>
  </rcc>
  <rcc rId="21710" sId="1">
    <oc r="B673" t="inlineStr">
      <is>
        <t>г. Рубцовск, пр-кт Ленина, д. 23</t>
      </is>
    </oc>
    <nc r="B673" t="inlineStr">
      <is>
        <t>г. Рубцовск, просп. Ленина, д. 23</t>
      </is>
    </nc>
  </rcc>
  <rcc rId="21711" sId="1">
    <oc r="B674" t="inlineStr">
      <is>
        <t>г. Рубцовск, пр-кт Ленина, д. 40</t>
      </is>
    </oc>
    <nc r="B674" t="inlineStr">
      <is>
        <t>г. Рубцовск, просп. Ленина, д. 40</t>
      </is>
    </nc>
  </rcc>
  <rcc rId="21712" sId="1">
    <oc r="B675" t="inlineStr">
      <is>
        <t>г. Рубцовск, пр-кт Ленина, д. 46</t>
      </is>
    </oc>
    <nc r="B675" t="inlineStr">
      <is>
        <t>г. Рубцовск, просп. Ленина, д. 46</t>
      </is>
    </nc>
  </rcc>
  <rcc rId="21713" sId="1">
    <oc r="B676" t="inlineStr">
      <is>
        <t>г. Рубцовск, пр-кт Ленина, д. 53</t>
      </is>
    </oc>
    <nc r="B676" t="inlineStr">
      <is>
        <t>г. Рубцовск, просп. Ленина, д. 53</t>
      </is>
    </nc>
  </rcc>
  <rcc rId="21714" sId="1">
    <oc r="B677" t="inlineStr">
      <is>
        <t>г. Рубцовск, пр-кт Рубцовский, д. 17</t>
      </is>
    </oc>
    <nc r="B677" t="inlineStr">
      <is>
        <t>г. Рубцовск, просп. Рубцовский, д. 17</t>
      </is>
    </nc>
  </rcc>
  <rcc rId="21715" sId="1">
    <oc r="B678" t="inlineStr">
      <is>
        <t>г. Рубцовск, пр-кт Рубцовский, д. 30</t>
      </is>
    </oc>
    <nc r="B678" t="inlineStr">
      <is>
        <t>г. Рубцовск, просп. Рубцовский, д. 30</t>
      </is>
    </nc>
  </rcc>
  <rcc rId="21716" sId="1">
    <oc r="B679" t="inlineStr">
      <is>
        <t>г. Рубцовск, пр-кт Рубцовский, д. 33</t>
      </is>
    </oc>
    <nc r="B679" t="inlineStr">
      <is>
        <t>г. Рубцовск, просп. Рубцовский, д. 33</t>
      </is>
    </nc>
  </rcc>
  <rcc rId="21717" sId="1">
    <oc r="B680" t="inlineStr">
      <is>
        <t>г. Рубцовск, пр-кт Рубцовский, д. 38</t>
      </is>
    </oc>
    <nc r="B680" t="inlineStr">
      <is>
        <t>г. Рубцовск, просп. Рубцовский, д. 38</t>
      </is>
    </nc>
  </rcc>
  <rcc rId="21718" sId="1">
    <oc r="B681" t="inlineStr">
      <is>
        <t>г. Рубцовск, пр-кт Рубцовский, д. 51</t>
      </is>
    </oc>
    <nc r="B681" t="inlineStr">
      <is>
        <t>г. Рубцовск, просп. Рубцовский, д. 51</t>
      </is>
    </nc>
  </rcc>
  <rcc rId="21719" sId="1">
    <oc r="B682" t="inlineStr">
      <is>
        <t>г. Рубцовск, пр-кт Рубцовский, д. 53</t>
      </is>
    </oc>
    <nc r="B682" t="inlineStr">
      <is>
        <t>г. Рубцовск, просп. Рубцовский, д. 53</t>
      </is>
    </nc>
  </rcc>
  <rcc rId="21720" sId="1">
    <oc r="B683" t="inlineStr">
      <is>
        <t>г. Рубцовск, пр-кт Рубцовский, д. 7</t>
      </is>
    </oc>
    <nc r="B683" t="inlineStr">
      <is>
        <t>г. Рубцовск, просп. Рубцовский, д. 7</t>
      </is>
    </nc>
  </rcc>
  <rcc rId="21721" sId="1">
    <oc r="B745" t="inlineStr">
      <is>
        <t>г. Рубцовск, пр-кт Ленина, д. 127</t>
      </is>
    </oc>
    <nc r="B745" t="inlineStr">
      <is>
        <t>г. Рубцовск, просп. Ленина, д. 127</t>
      </is>
    </nc>
  </rcc>
  <rcc rId="21722" sId="1">
    <oc r="B752" t="inlineStr">
      <is>
        <t>г. Рубцовск, пр-кт Ленина, д. 139</t>
      </is>
    </oc>
    <nc r="B752" t="inlineStr">
      <is>
        <t>г. Рубцовск, просп. Ленина, д. 139</t>
      </is>
    </nc>
  </rcc>
  <rcc rId="21723" sId="1">
    <oc r="B753" t="inlineStr">
      <is>
        <t>г. Рубцовск, пр-кт Ленина, д. 16</t>
      </is>
    </oc>
    <nc r="B753" t="inlineStr">
      <is>
        <t>г. Рубцовск, просп. Ленина, д. 16</t>
      </is>
    </nc>
  </rcc>
  <rcc rId="21724" sId="1">
    <oc r="B754" t="inlineStr">
      <is>
        <t>г. Рубцовск, пр-кт Ленина, д. 19</t>
      </is>
    </oc>
    <nc r="B754" t="inlineStr">
      <is>
        <t>г. Рубцовск, просп. Ленина, д. 19</t>
      </is>
    </nc>
  </rcc>
  <rcc rId="21725" sId="1">
    <oc r="B755" t="inlineStr">
      <is>
        <t>г. Рубцовск, пр-кт Ленина, д. 22</t>
      </is>
    </oc>
    <nc r="B755" t="inlineStr">
      <is>
        <t>г. Рубцовск, просп. Ленина, д. 22</t>
      </is>
    </nc>
  </rcc>
  <rcc rId="21726" sId="1">
    <oc r="B756" t="inlineStr">
      <is>
        <t>г. Рубцовск, пр-кт Ленина, д. 24</t>
      </is>
    </oc>
    <nc r="B756" t="inlineStr">
      <is>
        <t>г. Рубцовск, просп. Ленина, д. 24</t>
      </is>
    </nc>
  </rcc>
  <rcc rId="21727" sId="1">
    <oc r="B757" t="inlineStr">
      <is>
        <t>г. Рубцовск, пр-кт Ленина, д. 35</t>
      </is>
    </oc>
    <nc r="B757" t="inlineStr">
      <is>
        <t>г. Рубцовск, просп. Ленина, д. 35</t>
      </is>
    </nc>
  </rcc>
  <rcc rId="21728" sId="1">
    <oc r="B758" t="inlineStr">
      <is>
        <t>г. Рубцовск, пр-кт Ленина, д. 38</t>
      </is>
    </oc>
    <nc r="B758" t="inlineStr">
      <is>
        <t>г. Рубцовск, просп. Ленина, д. 38</t>
      </is>
    </nc>
  </rcc>
  <rcc rId="21729" sId="1">
    <oc r="B759" t="inlineStr">
      <is>
        <t>г. Рубцовск, пр-кт Ленина, д. 50</t>
      </is>
    </oc>
    <nc r="B759" t="inlineStr">
      <is>
        <t>г. Рубцовск, просп. Ленина, д. 50</t>
      </is>
    </nc>
  </rcc>
  <rcc rId="21730" sId="1">
    <oc r="B760" t="inlineStr">
      <is>
        <t>г. Рубцовск, пр-кт Ленина, д. 52</t>
      </is>
    </oc>
    <nc r="B760" t="inlineStr">
      <is>
        <t>г. Рубцовск, просп. Ленина, д. 52</t>
      </is>
    </nc>
  </rcc>
  <rcc rId="21731" sId="1">
    <oc r="B761" t="inlineStr">
      <is>
        <t>г. Рубцовск, пр-кт Ленина, д. 57</t>
      </is>
    </oc>
    <nc r="B761" t="inlineStr">
      <is>
        <t>г. Рубцовск, просп. Ленина, д. 57</t>
      </is>
    </nc>
  </rcc>
  <rcc rId="21732" sId="1">
    <oc r="B762" t="inlineStr">
      <is>
        <t>г. Рубцовск, пр-кт Ленина, д. 59</t>
      </is>
    </oc>
    <nc r="B762" t="inlineStr">
      <is>
        <t>г. Рубцовск, просп. Ленина, д. 59</t>
      </is>
    </nc>
  </rcc>
  <rcc rId="21733" sId="1">
    <oc r="B763" t="inlineStr">
      <is>
        <t>г. Рубцовск, пр-кт Рубцовский, д. 31</t>
      </is>
    </oc>
    <nc r="B763" t="inlineStr">
      <is>
        <t>г. Рубцовск, просп. Рубцовский, д. 31</t>
      </is>
    </nc>
  </rcc>
  <rcc rId="21734" sId="1">
    <oc r="B871" t="inlineStr">
      <is>
        <t>г. Рубцовск, пр-кт Ленина, д. 20</t>
      </is>
    </oc>
    <nc r="B871" t="inlineStr">
      <is>
        <t>г. Рубцовск, просп. Ленина, д. 20</t>
      </is>
    </nc>
  </rcc>
  <rcc rId="21735" sId="1">
    <oc r="B872" t="inlineStr">
      <is>
        <t>г. Рубцовск, пр-кт Ленина, д. 31</t>
      </is>
    </oc>
    <nc r="B872" t="inlineStr">
      <is>
        <t>г. Рубцовск, просп. Ленина, д. 31</t>
      </is>
    </nc>
  </rcc>
  <rcc rId="21736" sId="1">
    <oc r="B873" t="inlineStr">
      <is>
        <t>г. Рубцовск, пр-кт Ленина, д. 32</t>
      </is>
    </oc>
    <nc r="B873" t="inlineStr">
      <is>
        <t>г. Рубцовск, просп. Ленина, д. 32</t>
      </is>
    </nc>
  </rcc>
  <rcc rId="21737" sId="1">
    <oc r="B874" t="inlineStr">
      <is>
        <t>г. Рубцовск, пр-кт Ленина, д. 176</t>
      </is>
    </oc>
    <nc r="B874" t="inlineStr">
      <is>
        <t>г. Рубцовск, просп. Ленина, д. 176</t>
      </is>
    </nc>
  </rcc>
  <rcc rId="21738" sId="1">
    <oc r="B875" t="inlineStr">
      <is>
        <t>г. Рубцовск, пр-кт Рубцовский, д. 11</t>
      </is>
    </oc>
    <nc r="B875" t="inlineStr">
      <is>
        <t>г. Рубцовск, просп. Рубцовский, д. 11</t>
      </is>
    </nc>
  </rcc>
  <rcc rId="21739" sId="1">
    <oc r="B876" t="inlineStr">
      <is>
        <t>г. Рубцовск, пр-кт Рубцовский, д. 19</t>
      </is>
    </oc>
    <nc r="B876" t="inlineStr">
      <is>
        <t>г. Рубцовск, просп. Рубцовский, д. 19</t>
      </is>
    </nc>
  </rcc>
  <rcc rId="21740" sId="1">
    <oc r="B877" t="inlineStr">
      <is>
        <t>г. Рубцовск, пр-кт Рубцовский, д. 35</t>
      </is>
    </oc>
    <nc r="B877" t="inlineStr">
      <is>
        <t>г. Рубцовск, просп. Рубцовский, д. 35</t>
      </is>
    </nc>
  </rcc>
  <rcc rId="21741" sId="1">
    <oc r="B1642" t="inlineStr">
      <is>
        <t>Ребрихинский район, с. Ребриха, пр-кт Победы, д. 29</t>
      </is>
    </oc>
    <nc r="B1642" t="inlineStr">
      <is>
        <t>Ребрихинский район, с. Ребриха, просп. Победы, д. 29</t>
      </is>
    </nc>
  </rcc>
  <rcc rId="21742" sId="1">
    <oc r="B1842" t="inlineStr">
      <is>
        <t>Шипуновский район, с. Шипуново, 
пр-кт Комсомольский, д. 68</t>
      </is>
    </oc>
    <nc r="B1842" t="inlineStr">
      <is>
        <t>Шипуновский район, с. Шипуново, 
просп. Комсомольский, д. 68</t>
      </is>
    </nc>
  </rcc>
  <rcc rId="21743" sId="1">
    <oc r="B1843" t="inlineStr">
      <is>
        <t>Шипуновский район, с. Шипуново, 
пр-кт Комсомольский, д. 109</t>
      </is>
    </oc>
    <nc r="B1843" t="inlineStr">
      <is>
        <t>Шипуновский район, с. Шипуново, 
просп. Комсомольский, д. 109</t>
      </is>
    </nc>
  </rcc>
  <rcc rId="21744" sId="1">
    <nc r="D18">
      <f>D22+D30+D267+D284+D444+D495+D610+D893+D943+D963+D1009+D1017+D1035+D1096+D1113+D1128+D1141+D1144+D1176+D1185+D1193+D1211+D1218+D1244+D1259+D1265+D1312+D1321+D1339+D1358+D1362+D1368+D1405+D1412+D1420+D1453+D1484+D1504+D1511+D1571+D1578+D1630+D1639+D1657+D1687+D1691+D1701+D1704+D1707+D1718+D1743+D1761+D1773+D1782+D1788+D1795+D1801+D1819+D1809+D1825+D1837</f>
    </nc>
  </rcc>
  <rcc rId="21745" sId="1">
    <nc r="E18">
      <f>E22+E30+E267+E284+E444+E495+E610+E893+E943+E963+E1009+E1017+E1035+E1096+E1113+E1128+E1141+E1144+E1176+E1185+E1193+E1211+E1218+E1244+E1259+E1265+E1312+E1321+E1339+E1358+E1362+E1368+E1405+E1412+E1420+E1453+E1484+E1504+E1511+E1571+E1578+E1630+E1639+E1657+E1687+E1691+E1701+E1704+E1707+E1718+E1743+E1761+E1773+E1782+E1788+E1795+E1801+E1819+E1809+E1825+E1837</f>
    </nc>
  </rcc>
  <rcc rId="21746" sId="1">
    <nc r="F18">
      <f>F22+F30+F267+F284+F444+F495+F610+F893+F943+F963+F1009+F1017+F1035+F1096+F1113+F1128+F1141+F1144+F1176+F1185+F1193+F1211+F1218+F1244+F1259+F1265+F1312+F1321+F1339+F1358+F1362+F1368+F1405+F1412+F1420+F1453+F1484+F1504+F1511+F1571+F1578+F1630+F1639+F1657+F1687+F1691+F1701+F1704+F1707+F1718+F1743+F1761+F1773+F1782+F1788+F1795+F1801+F1819+F1809+F1825+F1837</f>
    </nc>
  </rcc>
  <rcc rId="21747" sId="1">
    <nc r="G18">
      <f>G22+G30+G267+G284+G444+G495+G610+G893+G943+G963+G1009+G1017+G1035+G1096+G1113+G1128+G1141+G1144+G1176+G1185+G1193+G1211+G1218+G1244+G1259+G1265+G1312+G1321+G1339+G1358+G1362+G1368+G1405+G1412+G1420+G1453+G1484+G1504+G1511+G1571+G1578+G1630+G1639+G1657+G1687+G1691+G1701+G1704+G1707+G1718+G1743+G1761+G1773+G1782+G1788+G1795+G1801+G1819+G1809+G1825+G1837</f>
    </nc>
  </rcc>
  <rcc rId="21748" sId="1">
    <nc r="H18">
      <f>H22+H30+H267+H284+H444+H495+H610+H893+H943+H963+H1009+H1017+H1035+H1096+H1113+H1128+H1141+H1144+H1176+H1185+H1193+H1211+H1218+H1244+H1259+H1265+H1312+H1321+H1339+H1358+H1362+H1368+H1405+H1412+H1420+H1453+H1484+H1504+H1511+H1571+H1578+H1630+H1639+H1657+H1687+H1691+H1701+H1704+H1707+H1718+H1743+H1761+H1773+H1782+H1788+H1795+H1801+H1819+H1809+H1825+H1837</f>
    </nc>
  </rcc>
  <rcc rId="21749" sId="1">
    <nc r="I18">
      <f>I22+I30+I267+I284+I444+I495+I610+I893+I943+I963+I1009+I1017+I1035+I1096+I1113+I1128+I1141+I1144+I1176+I1185+I1193+I1211+I1218+I1244+I1259+I1265+I1312+I1321+I1339+I1358+I1362+I1368+I1405+I1412+I1420+I1453+I1484+I1504+I1511+I1571+I1578+I1630+I1639+I1657+I1687+I1691+I1701+I1704+I1707+I1718+I1743+I1761+I1773+I1782+I1788+I1795+I1801+I1819+I1809+I1825+I1837</f>
    </nc>
  </rcc>
  <rcc rId="21750" sId="1">
    <nc r="J18">
      <f>J22+J30+J267+J284+J444+J495+J610+J893+J943+J963+J1009+J1017+J1035+J1096+J1113+J1128+J1141+J1144+J1176+J1185+J1193+J1211+J1218+J1244+J1259+J1265+J1312+J1321+J1339+J1358+J1362+J1368+J1405+J1412+J1420+J1453+J1484+J1504+J1511+J1571+J1578+J1630+J1639+J1657+J1687+J1691+J1701+J1704+J1707+J1718+J1743+J1761+J1773+J1782+J1788+J1795+J1801+J1819+J1809+J1825+J1837</f>
    </nc>
  </rcc>
  <rcc rId="21751" sId="1" odxf="1" dxf="1">
    <nc r="K18">
      <f>K22+K30+K267+K284+K444+K495+K610+K893+K943+K963+K1009+K1017+K1035+K1096+K1113+K1128+K1141+K1144+K1176+K1185+K1193+K1211+K1218+K1244+K1259+K1265+K1312+K1321+K1339+K1358+K1362+K1368+K1405+K1412+K1420+K1453+K1484+K1504+K1511+K1571+K1578+K1630+K1639+K1657+K1687+K1691+K1701+K1704+K1707+K1718+K1743+K1761+K1773+K1782+K1788+K1795+K1801+K1819+K1809+K1825+K1837</f>
    </nc>
    <odxf>
      <alignment horizontal="right" readingOrder="0"/>
    </odxf>
    <ndxf>
      <alignment horizontal="center" readingOrder="0"/>
    </ndxf>
  </rcc>
  <rcc rId="21752" sId="1">
    <nc r="L18">
      <f>L22+L30+L267+L284+L444+L495+L610+L893+L943+L963+L1009+L1017+L1035+L1096+L1113+L1128+L1141+L1144+L1176+L1185+L1193+L1211+L1218+L1244+L1259+L1265+L1312+L1321+L1339+L1358+L1362+L1368+L1405+L1412+L1420+L1453+L1484+L1504+L1511+L1571+L1578+L1630+L1639+L1657+L1687+L1691+L1701+L1704+L1707+L1718+L1743+L1761+L1773+L1782+L1788+L1795+L1801+L1819+L1809+L1825+L1837</f>
    </nc>
  </rcc>
  <rcc rId="21753" sId="1">
    <nc r="M18">
      <f>M22+M30+M267+M284+M444+M495+M610+M893+M943+M963+M1009+M1017+M1035+M1096+M1113+M1128+M1141+M1144+M1176+M1185+M1193+M1211+M1218+M1244+M1259+M1265+M1312+M1321+M1339+M1358+M1362+M1368+M1405+M1412+M1420+M1453+M1484+M1504+M1511+M1571+M1578+M1630+M1639+M1657+M1687+M1691+M1701+M1704+M1707+M1718+M1743+M1761+M1773+M1782+M1788+M1795+M1801+M1819+M1809+M1825+M1837</f>
    </nc>
  </rcc>
  <rcc rId="21754" sId="1">
    <nc r="N18">
      <f>N22+N30+N267+N284+N444+N495+N610+N893+N943+N963+N1009+N1017+N1035+N1096+N1113+N1128+N1141+N1144+N1176+N1185+N1193+N1211+N1218+N1244+N1259+N1265+N1312+N1321+N1339+N1358+N1362+N1368+N1405+N1412+N1420+N1453+N1484+N1504+N1511+N1571+N1578+N1630+N1639+N1657+N1687+N1691+N1701+N1704+N1707+N1718+N1743+N1761+N1773+N1782+N1788+N1795+N1801+N1819+N1809+N1825+N1837</f>
    </nc>
  </rcc>
  <rcc rId="21755" sId="1">
    <nc r="O18">
      <f>O22+O30+O267+O284+O444+O495+O610+O893+O943+O963+O1009+O1017+O1035+O1096+O1113+O1128+O1141+O1144+O1176+O1185+O1193+O1211+O1218+O1244+O1259+O1265+O1312+O1321+O1339+O1358+O1362+O1368+O1405+O1412+O1420+O1453+O1484+O1504+O1511+O1571+O1578+O1630+O1639+O1657+O1687+O1691+O1701+O1704+O1707+O1718+O1743+O1761+O1773+O1782+O1788+O1795+O1801+O1819+O1809+O1825+O1837</f>
    </nc>
  </rcc>
  <rcc rId="21756" sId="1" odxf="1" dxf="1">
    <nc r="P18">
      <f>P22+P30+P267+P284+P444+P495+P610+P893+P943+P963+P1009+P1017+P1035+P1096+P1113+P1128+P1141+P1144+P1176+P1185+P1193+P1211+P1218+P1244+P1259+P1265+P1312+P1321+P1339+P1358+P1362+P1368+P1405+P1412+P1420+P1453+P1484+P1504+P1511+P1571+P1578+P1630+P1639+P1657+P1687+P1691+P1701+P1704+P1707+P1718+P1743+P1761+P1773+P1782+P1788+P1795+P1801+P1819+P1809+P1825+P1837</f>
    </nc>
    <odxf>
      <border outline="0">
        <right/>
      </border>
    </odxf>
    <ndxf>
      <border outline="0">
        <right style="thin">
          <color indexed="64"/>
        </right>
      </border>
    </ndxf>
  </rcc>
  <rcc rId="21757" sId="1">
    <nc r="Q18">
      <f>Q22+Q30+Q267+Q284+Q444+Q495+Q610+Q893+Q943+Q963+Q1009+Q1017+Q1035+Q1096+Q1113+Q1128+Q1141+Q1144+Q1176+Q1185+Q1193+Q1211+Q1218+Q1244+Q1259+Q1265+Q1312+Q1321+Q1339+Q1358+Q1362+Q1368+Q1405+Q1412+Q1420+Q1453+Q1484+Q1504+Q1511+Q1571+Q1578+Q1630+Q1639+Q1657+Q1687+Q1691+Q1701+Q1704+Q1707+Q1718+Q1743+Q1761+Q1773+Q1782+Q1788+Q1795+Q1801+Q1819+Q1809+Q1825+Q1837</f>
    </nc>
  </rcc>
  <rcc rId="21758" sId="1">
    <nc r="C19">
      <f>C23+C31+C269+C286+C446+C497+C600+C883+C933+C953+C1032+C1086+C1103+C1118+C1165+C1174+C1182+C1207+C1233+C1254+C1310+C1328+C1357+C1394+C1401+C1409+C1442+C1473+C1493+C1500+C1567+C1619+C1628+C1646+C1680+C1691+C1694+C1731+C1749+C1761+C1776+C1789+C1797+C1813</f>
    </nc>
  </rcc>
  <rcc rId="21759" sId="1">
    <nc r="D19">
      <f>D23+D31+D269+D286+D446+D497+D600+D883+D933+D953+D1032+D1086+D1103+D1118+D1165+D1174+D1182+D1207+D1233+D1254+D1310+D1328+D1357+D1394+D1401+D1409+D1442+D1473+D1493+D1500+D1567+D1619+D1628+D1646+D1680+D1691+D1694+D1731+D1749+D1761+D1776+D1789+D1797+D1813</f>
    </nc>
  </rcc>
  <rcc rId="21760" sId="1">
    <nc r="F19">
      <f>F23+F31+F269+F286+F446+F497+F600+F883+F933+F953+F1032+F1086+F1103+F1118+F1165+F1174+F1182+F1207+F1233+F1254+F1310+F1328+F1357+F1394+F1401+F1409+F1442+F1473+F1493+F1500+F1567+F1619+F1628+F1646+F1680+F1691+F1694+F1731+F1749+F1761+F1776+F1789+F1797+F1813</f>
    </nc>
  </rcc>
  <rcc rId="21761" sId="1">
    <nc r="G19">
      <f>G23+G31+G269+G286+G446+G497+G600+G883+G933+G953+G1032+G1086+G1103+G1118+G1165+G1174+G1182+G1207+G1233+G1254+G1310+G1328+G1357+G1394+G1401+G1409+G1442+G1473+G1493+G1500+G1567+G1619+G1628+G1646+G1680+G1691+G1694+G1731+G1749+G1761+G1776+G1789+G1797+G1813</f>
    </nc>
  </rcc>
  <rcc rId="21762" sId="1">
    <nc r="H19">
      <f>H23+H31+H269+H286+H446+H497+H600+H883+H933+H953+H1032+H1086+H1103+H1118+H1165+H1174+H1182+H1207+H1233+H1254+H1310+H1328+H1357+H1394+H1401+H1409+H1442+H1473+H1493+H1500+H1567+H1619+H1628+H1646+H1680+H1691+H1694+H1731+H1749+H1761+H1776+H1789+H1797+H1813</f>
    </nc>
  </rcc>
  <rcc rId="21763" sId="1">
    <nc r="I19">
      <f>I23+I31+I269+I286+I446+I497+I600+I883+I933+I953+I1032+I1086+I1103+I1118+I1165+I1174+I1182+I1207+I1233+I1254+I1310+I1328+I1357+I1394+I1401+I1409+I1442+I1473+I1493+I1500+I1567+I1619+I1628+I1646+I1680+I1691+I1694+I1731+I1749+I1761+I1776+I1789+I1797+I1813</f>
    </nc>
  </rcc>
  <rcc rId="21764" sId="1">
    <nc r="J19">
      <f>J23+J31+J269+J286+J446+J497+J600+J883+J933+J953+J1032+J1086+J1103+J1118+J1165+J1174+J1182+J1207+J1233+J1254+J1310+J1328+J1357+J1394+J1401+J1409+J1442+J1473+J1493+J1500+J1567+J1619+J1628+J1646+J1680+J1691+J1694+J1731+J1749+J1761+J1776+J1789+J1797+J1813</f>
    </nc>
  </rcc>
  <rcc rId="21765" sId="1" odxf="1" dxf="1">
    <nc r="K19">
      <f>K23+K31+K269+K286+K446+K497+K600+K883+K933+K953+K1032+K1086+K1103+K1118+K1165+K1174+K1182+K1207+K1233+K1254+K1310+K1328+K1357+K1394+K1401+K1409+K1442+K1473+K1493+K1500+K1567+K1619+K1628+K1646+K1680+K1691+K1694+K1731+K1749+K1761+K1776+K1789+K1797+K1813</f>
    </nc>
    <odxf>
      <alignment horizontal="right" readingOrder="0"/>
    </odxf>
    <ndxf>
      <alignment horizontal="center" readingOrder="0"/>
    </ndxf>
  </rcc>
  <rcc rId="21766" sId="1">
    <nc r="L19">
      <f>L23+L31+L269+L286+L446+L497+L600+L883+L933+L953+L1032+L1086+L1103+L1118+L1165+L1174+L1182+L1207+L1233+L1254+L1310+L1328+L1357+L1394+L1401+L1409+L1442+L1473+L1493+L1500+L1567+L1619+L1628+L1646+L1680+L1691+L1694+L1731+L1749+L1761+L1776+L1789+L1797+L1813</f>
    </nc>
  </rcc>
  <rcc rId="21767" sId="1">
    <nc r="M19">
      <f>M23+M31+M269+M286+M446+M497+M600+M883+M933+M953+M1032+M1086+M1103+M1118+M1165+M1174+M1182+M1207+M1233+M1254+M1310+M1328+M1357+M1394+M1401+M1409+M1442+M1473+M1493+M1500+M1567+M1619+M1628+M1646+M1680+M1691+M1694+M1731+M1749+M1761+M1776+M1789+M1797+M1813</f>
    </nc>
  </rcc>
  <rcc rId="21768" sId="1">
    <nc r="N19">
      <f>N23+N31+N269+N286+N446+N497+N600+N883+N933+N953+N1032+N1086+N1103+N1118+N1165+N1174+N1182+N1207+N1233+N1254+N1310+N1328+N1357+N1394+N1401+N1409+N1442+N1473+N1493+N1500+N1567+N1619+N1628+N1646+N1680+N1691+N1694+N1731+N1749+N1761+N1776+N1789+N1797+N1813</f>
    </nc>
  </rcc>
  <rcc rId="21769" sId="1">
    <nc r="O19">
      <f>O23+O31+O269+O286+O446+O497+O600+O883+O933+O953+O1032+O1086+O1103+O1118+O1165+O1174+O1182+O1207+O1233+O1254+O1310+O1328+O1357+O1394+O1401+O1409+O1442+O1473+O1493+O1500+O1567+O1619+O1628+O1646+O1680+O1691+O1694+O1731+O1749+O1761+O1776+O1789+O1797+O1813</f>
    </nc>
  </rcc>
  <rcc rId="21770" sId="1" odxf="1" dxf="1">
    <nc r="P19">
      <f>P23+P31+P269+P286+P446+P497+P600+P883+P933+P953+P1032+P1086+P1103+P1118+P1165+P1174+P1182+P1207+P1233+P1254+P1310+P1328+P1357+P1394+P1401+P1409+P1442+P1473+P1493+P1500+P1567+P1619+P1628+P1646+P1680+P1691+P1694+P1731+P1749+P1761+P1776+P1789+P1797+P1813</f>
    </nc>
    <odxf>
      <border outline="0">
        <right/>
      </border>
    </odxf>
    <ndxf>
      <border outline="0">
        <right style="thin">
          <color indexed="64"/>
        </right>
      </border>
    </ndxf>
  </rcc>
  <rcc rId="21771" sId="1">
    <nc r="Q19">
      <f>Q23+Q31+Q269+Q286+Q446+Q497+Q600+Q883+Q933+Q953+Q1032+Q1086+Q1103+Q1118+Q1165+Q1174+Q1182+Q1207+Q1233+Q1254+Q1310+Q1328+Q1357+Q1394+Q1401+Q1409+Q1442+Q1473+Q1493+Q1500+Q1567+Q1619+Q1628+Q1646+Q1680+Q1691+Q1694+Q1731+Q1749+Q1761+Q1776+Q1789+Q1797+Q1813</f>
    </nc>
  </rcc>
  <rcc rId="21772" sId="1">
    <nc r="E19">
      <f>E23+E31+E269+E286+E446+E497+E600+E883+E933+E953+E1032+E1086+E1103+E1118+E1165+E1174+E1182+E1207+E1233+E1254+E1310+E1328+E1357+E1394+E1401+E1409+E1442+E1473+E1493+E1500+E1567+E1619+E1628+E1646+E1680+E1691+E1694+E1731+E1749+E1761+E1776+E1789+E1797+E1813</f>
    </nc>
  </rcc>
  <rcv guid="{52C56C69-E76E-46A4-93DC-3FEF3C34E98B}" action="delete"/>
  <rdn rId="0" localSheetId="1" customView="1" name="Z_52C56C69_E76E_46A4_93DC_3FEF3C34E98B_.wvu.PrintArea" hidden="1" oldHidden="1">
    <formula>'Лист 1'!$A$1:$R$1870</formula>
    <oldFormula>'Лист 1'!$A$1:$R$1870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1839" sId="1">
    <oc r="C267">
      <f>C268+C274+C278</f>
    </oc>
    <nc r="C267">
      <f>C268+C274+C278</f>
    </nc>
  </rcc>
  <rcc rId="21840" sId="1">
    <oc r="C543">
      <f>SUM(C544:C597)</f>
    </oc>
    <nc r="C543">
      <f>SUM(C544:C597)</f>
    </nc>
  </rcc>
  <rcc rId="21841" sId="1" numFmtId="4">
    <oc r="C610">
      <v>586961309.78999996</v>
    </oc>
    <nc r="C610">
      <f>C611+C654+C742</f>
    </nc>
  </rcc>
  <rcc rId="21842" sId="1" odxf="1" dxf="1">
    <nc r="D610">
      <f>D611+D654+D742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843" sId="1" numFmtId="4">
    <oc r="E610">
      <v>2</v>
    </oc>
    <nc r="E610">
      <f>E611+E654+E742</f>
    </nc>
  </rcc>
  <rcc rId="21844" sId="1" numFmtId="4">
    <oc r="F610">
      <v>1588793.86</v>
    </oc>
    <nc r="F610">
      <f>F611+F654+F742</f>
    </nc>
  </rcc>
  <rcc rId="21845" sId="1" numFmtId="4">
    <oc r="G610">
      <v>209232.56300000002</v>
    </oc>
    <nc r="G610">
      <f>G611+G654+G742</f>
    </nc>
  </rcc>
  <rcc rId="21846" sId="1" numFmtId="4">
    <oc r="H610">
      <v>585692951</v>
    </oc>
    <nc r="H610">
      <f>H611+H654+H742</f>
    </nc>
  </rcc>
  <rcc rId="21847" sId="1" odxf="1" dxf="1" numFmtId="4">
    <oc r="I610">
      <v>0</v>
    </oc>
    <nc r="I610">
      <f>I611+I654+I742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848" sId="1" odxf="1" dxf="1" numFmtId="4">
    <oc r="J610">
      <v>0</v>
    </oc>
    <nc r="J610">
      <f>J611+J654+J742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849" sId="1" numFmtId="4">
    <oc r="K610">
      <v>0</v>
    </oc>
    <nc r="K610">
      <f>K611+K654+K742</f>
    </nc>
  </rcc>
  <rcc rId="21850" sId="1" odxf="1" dxf="1" numFmtId="4">
    <oc r="L610">
      <v>0</v>
    </oc>
    <nc r="L610">
      <f>L611+L654+L742</f>
    </nc>
    <odxf>
      <alignment vertical="center" wrapText="1" readingOrder="0"/>
    </odxf>
    <ndxf>
      <alignment vertical="top" wrapText="0" readingOrder="0"/>
    </ndxf>
  </rcc>
  <rcc rId="21851" sId="1" odxf="1" dxf="1" numFmtId="4">
    <oc r="M610">
      <v>0</v>
    </oc>
    <nc r="M610">
      <f>M611+M654+M742</f>
    </nc>
    <odxf>
      <alignment vertical="center" wrapText="1" readingOrder="0"/>
    </odxf>
    <ndxf>
      <alignment vertical="top" wrapText="0" readingOrder="0"/>
    </ndxf>
  </rcc>
  <rcc rId="21852" sId="1" odxf="1" dxf="1" numFmtId="4">
    <oc r="N610">
      <v>0</v>
    </oc>
    <nc r="N610">
      <f>N611+N654+N742</f>
    </nc>
    <odxf>
      <alignment vertical="center" wrapText="1" readingOrder="0"/>
    </odxf>
    <ndxf>
      <alignment vertical="top" wrapText="0" readingOrder="0"/>
    </ndxf>
  </rcc>
  <rcc rId="21853" sId="1" odxf="1" dxf="1" numFmtId="4">
    <oc r="O610">
      <v>0</v>
    </oc>
    <nc r="O610">
      <f>O611+O654+O742</f>
    </nc>
    <odxf>
      <alignment vertical="center" wrapText="1" readingOrder="0"/>
    </odxf>
    <ndxf>
      <alignment vertical="top" wrapText="0" readingOrder="0"/>
    </ndxf>
  </rcc>
  <rcc rId="21854" sId="1" odxf="1" dxf="1" numFmtId="4">
    <oc r="P610">
      <v>0</v>
    </oc>
    <nc r="P610">
      <f>P611+P654+P742</f>
    </nc>
    <odxf>
      <alignment vertical="center" wrapText="1" readingOrder="0"/>
    </odxf>
    <ndxf>
      <alignment vertical="top" wrapText="0" readingOrder="0"/>
    </ndxf>
  </rcc>
  <rcc rId="21855" sId="1" odxf="1" dxf="1" numFmtId="4">
    <oc r="Q610">
      <v>0</v>
    </oc>
    <nc r="Q610">
      <f>Q611+Q654+Q742</f>
    </nc>
    <odxf>
      <alignment vertical="center" wrapText="1" readingOrder="0"/>
    </odxf>
    <ndxf>
      <alignment vertical="top" wrapText="0" readingOrder="0"/>
    </ndxf>
  </rcc>
  <rcc rId="21856" sId="1">
    <oc r="C943">
      <f>C944+C951+C957</f>
    </oc>
    <nc r="C943">
      <f>C944+C951+C957</f>
    </nc>
  </rcc>
  <rcc rId="21857" sId="1">
    <oc r="C963">
      <f>C964+C969+C990</f>
    </oc>
    <nc r="C963">
      <f>C964+C969+C990</f>
    </nc>
  </rcc>
  <rfmt sheetId="1" sqref="C969:Q969" start="0" length="2147483647">
    <dxf>
      <font>
        <b/>
      </font>
    </dxf>
  </rfmt>
  <rfmt sheetId="1" sqref="C990:Q990" start="0" length="2147483647">
    <dxf>
      <font>
        <b/>
      </font>
    </dxf>
  </rfmt>
  <rm rId="21858" sheetId="1" source="B1505" destination="A1505" sourceSheetId="1">
    <rfmt sheetId="1" sqref="A1505" start="0" length="0">
      <dxf>
        <font>
          <b/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m>
  <rfmt sheetId="1" sqref="A1505">
    <dxf>
      <alignment wrapText="0" readingOrder="0"/>
    </dxf>
  </rfmt>
  <rm rId="21859" sheetId="1" source="B1507" destination="A1507" sourceSheetId="1">
    <rfmt sheetId="1" sqref="A1507" start="0" length="0">
      <dxf>
        <font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</dxf>
    </rfmt>
  </rm>
  <rfmt sheetId="1" sqref="A1507">
    <dxf>
      <alignment wrapText="0" readingOrder="0"/>
    </dxf>
  </rfmt>
  <rm rId="21860" sheetId="1" source="B1509" destination="A1509" sourceSheetId="1">
    <rfmt sheetId="1" sqref="A1509" start="0" length="0">
      <dxf>
        <font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right style="thin">
            <color indexed="64"/>
          </right>
          <top style="thin">
            <color indexed="64"/>
          </top>
        </border>
      </dxf>
    </rfmt>
  </rm>
  <rfmt sheetId="1" sqref="A1509">
    <dxf>
      <alignment wrapText="0" readingOrder="0"/>
    </dxf>
  </rfmt>
  <rfmt sheetId="1" sqref="A1504" start="0" length="0"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21861" sheetId="1" source="B742" destination="A742" sourceSheetId="1">
    <rfmt sheetId="1" sqref="A742" start="0" length="0">
      <dxf>
        <font>
          <b/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862" sId="1">
    <nc r="A610">
      <v>7</v>
    </nc>
  </rcc>
  <rm rId="21863" sheetId="1" source="A963" destination="B963" sourceSheetId="1">
    <rfmt sheetId="1" sqref="B963" start="0" length="0">
      <dxf>
        <font>
          <b/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21864" sheetId="1" source="A1639" destination="B1639" sourceSheetId="1">
    <rfmt sheetId="1" sqref="B1639" start="0" length="0">
      <dxf>
        <font>
          <b/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right style="thin">
            <color indexed="64"/>
          </right>
          <top style="thin">
            <color indexed="8"/>
          </top>
          <bottom style="thin">
            <color indexed="64"/>
          </bottom>
        </border>
      </dxf>
    </rfmt>
  </rm>
  <rcc rId="21865" sId="1" odxf="1" dxf="1">
    <nc r="A963">
      <v>10</v>
    </nc>
    <ndxf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6" sId="1">
    <oc r="A1630">
      <v>44</v>
    </oc>
    <nc r="A1630">
      <v>43</v>
    </nc>
  </rcc>
  <rcc rId="21867" sId="1">
    <oc r="A1657">
      <v>46</v>
    </oc>
    <nc r="A1657">
      <v>45</v>
    </nc>
  </rcc>
  <rcc rId="21868" sId="1" odxf="1" dxf="1">
    <nc r="A1639">
      <v>44</v>
    </nc>
    <ndxf>
      <font>
        <sz val="14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9" sId="1">
    <oc r="A1687">
      <v>48</v>
    </oc>
    <nc r="A1687">
      <v>46</v>
    </nc>
  </rcc>
  <rcc rId="21870" sId="1">
    <oc r="A1691">
      <v>49</v>
    </oc>
    <nc r="A1691">
      <v>47</v>
    </nc>
  </rcc>
  <rcc rId="21871" sId="1">
    <oc r="A1701">
      <v>50</v>
    </oc>
    <nc r="A1701">
      <v>48</v>
    </nc>
  </rcc>
  <rcc rId="21872" sId="1">
    <oc r="A1704">
      <v>51</v>
    </oc>
    <nc r="A1704">
      <v>49</v>
    </nc>
  </rcc>
  <rcc rId="21873" sId="1">
    <oc r="A1707">
      <v>52</v>
    </oc>
    <nc r="A1707">
      <v>50</v>
    </nc>
  </rcc>
  <rcc rId="21874" sId="1">
    <oc r="A1718">
      <v>53</v>
    </oc>
    <nc r="A1718">
      <v>51</v>
    </nc>
  </rcc>
  <rcc rId="21875" sId="1">
    <oc r="A1738">
      <v>54</v>
    </oc>
    <nc r="A1738">
      <v>52</v>
    </nc>
  </rcc>
  <rcc rId="21876" sId="1">
    <oc r="A1743">
      <v>55</v>
    </oc>
    <nc r="A1743">
      <v>53</v>
    </nc>
  </rcc>
  <rcc rId="21877" sId="1">
    <oc r="A1761">
      <v>56</v>
    </oc>
    <nc r="A1761">
      <v>54</v>
    </nc>
  </rcc>
  <rcc rId="21878" sId="1">
    <oc r="A1773">
      <v>58</v>
    </oc>
    <nc r="A1773">
      <v>55</v>
    </nc>
  </rcc>
  <rcc rId="21879" sId="1">
    <oc r="A1782">
      <v>58</v>
    </oc>
    <nc r="A1782">
      <v>56</v>
    </nc>
  </rcc>
  <rcc rId="21880" sId="1" odxf="1" dxf="1">
    <nc r="C1858">
      <f>C22+C30+C267+C284+C444+C495+C610+C893+C943+C963+C1009+C1017+C1035+C1042+C1096+C1113+C1128+C1141+C1144+C1176+C1185+C1193+C1211+C1218+C1244+C1259+C1265+C1312+C1321+C1339+C1358+C1362+C1368+C1405+C1412+C1420+C1453+C1484+C1504+C1511+C1571+C1578+C1630+C1639+C1657+C1687+C1691+C1701+C1704+C1707+C1718+C1738+C1743+C1761+C1773+C1782+C1783+C1788+C1795+C1801+C1809+C1819+C1825+C1837</f>
    </nc>
    <odxf>
      <numFmt numFmtId="0" formatCode="General"/>
    </odxf>
    <ndxf>
      <numFmt numFmtId="4" formatCode="#,##0.00"/>
    </ndxf>
  </rcc>
  <rcc rId="21881" sId="1">
    <nc r="C1704">
      <f>C1705</f>
    </nc>
  </rcc>
  <rcc rId="21882" sId="1">
    <nc r="D1704">
      <f>D1705</f>
    </nc>
  </rcc>
  <rcc rId="21883" sId="1">
    <nc r="E1704">
      <f>E1705</f>
    </nc>
  </rcc>
  <rcc rId="21884" sId="1">
    <nc r="F1704">
      <f>F1705</f>
    </nc>
  </rcc>
  <rcc rId="21885" sId="1">
    <nc r="G1704">
      <f>G1705</f>
    </nc>
  </rcc>
  <rcc rId="21886" sId="1">
    <nc r="H1704">
      <f>H1705</f>
    </nc>
  </rcc>
  <rcc rId="21887" sId="1">
    <nc r="I1704">
      <f>I1705</f>
    </nc>
  </rcc>
  <rcc rId="21888" sId="1">
    <nc r="J1704">
      <f>J1705</f>
    </nc>
  </rcc>
  <rcc rId="21889" sId="1">
    <nc r="K1704">
      <f>K1705</f>
    </nc>
  </rcc>
  <rcc rId="21890" sId="1">
    <nc r="L1704">
      <f>L1705</f>
    </nc>
  </rcc>
  <rcc rId="21891" sId="1">
    <nc r="M1704">
      <f>M1705</f>
    </nc>
  </rcc>
  <rcc rId="21892" sId="1">
    <nc r="N1704">
      <f>N1705</f>
    </nc>
  </rcc>
  <rcc rId="21893" sId="1">
    <nc r="O1704">
      <f>O1705</f>
    </nc>
  </rcc>
  <rcc rId="21894" sId="1">
    <nc r="P1704">
      <f>P1705</f>
    </nc>
  </rcc>
  <rcc rId="21895" sId="1">
    <nc r="Q1704">
      <f>Q1705</f>
    </nc>
  </rcc>
  <rfmt sheetId="1" sqref="C1704:Q1704" start="0" length="2147483647">
    <dxf>
      <font>
        <b/>
      </font>
    </dxf>
  </rfmt>
  <rm rId="21896" sheetId="1" source="B1783" destination="A1783" sourceSheetId="1">
    <rfmt sheetId="1" sqref="A1783" start="0" length="0">
      <dxf>
        <font>
          <b/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897" sId="1">
    <oc r="A1788">
      <v>59</v>
    </oc>
    <nc r="A1788">
      <v>57</v>
    </nc>
  </rcc>
  <rcc rId="21898" sId="1">
    <oc r="A1795">
      <v>61</v>
    </oc>
    <nc r="A1795">
      <v>58</v>
    </nc>
  </rcc>
  <rcc rId="21899" sId="1">
    <oc r="A1801">
      <v>62</v>
    </oc>
    <nc r="A1801">
      <v>59</v>
    </nc>
  </rcc>
  <rcc rId="21900" sId="1">
    <oc r="A1809">
      <v>63</v>
    </oc>
    <nc r="A1809">
      <v>60</v>
    </nc>
  </rcc>
  <rcc rId="21901" sId="1">
    <oc r="A1819">
      <v>64</v>
    </oc>
    <nc r="A1819">
      <v>61</v>
    </nc>
  </rcc>
  <rcc rId="21902" sId="1">
    <oc r="A1825">
      <v>65</v>
    </oc>
    <nc r="A1825">
      <v>62</v>
    </nc>
  </rcc>
  <rcc rId="21903" sId="1">
    <oc r="A1837">
      <v>66</v>
    </oc>
    <nc r="A1837">
      <v>63</v>
    </nc>
  </rcc>
  <rcc rId="21904" sId="1">
    <oc r="C21">
      <f>C28+C194+C389+C476+C543+C917+C957+C990+C1010+C1018+C1038+C1077+C1107+C1122+C1136+C1147+C1190+C1199+C1212+C1229+C1262+C1289+C1317+C1327+C1344+C1359+C1365+C1379+C1410+C1418+C1437+C1474+C1498+C1544+C1574+C1582+C1636+C1651+C1680+C1688+C1698+C1702+C1712+C1732+C1741+C1748+C1768+C1780+C1799+C1806+C1814+C1820+C1834+C1846+C1509</f>
    </oc>
    <nc r="C21">
      <f>C28+C194+C389+C476+C543+C917+C957+C990+C1010+C1018+C1038+C1077+C1107+C1122+C1136+C1147+C1190+C1199+C1212+C1229+C1262+C1289+C1317+C1327+C1344+C1359+C1365+C1379+C1410+C1418+C1437+C1474+C1498+C1544+C1574+C1582+C1636+C1651+C1680+C1688+C1698+C1702+C1712+C1732+C1741+C1748+C1768+C1780+C1799+C1806+C1814+C1820+C1834+C1846+C1509+C742+C1783</f>
    </nc>
  </rcc>
  <rrc rId="21905" sId="1" ref="A1694:XFD1694" action="deleteRow">
    <undo index="0" exp="area" dr="N1693:N1694" r="N1692" sId="1"/>
    <undo index="0" exp="area" dr="M1693:M1694" r="M1692" sId="1"/>
    <undo index="0" exp="area" dr="J1693:J1694" r="J1692" sId="1"/>
    <undo index="0" exp="area" dr="I1693:I1694" r="I1692" sId="1"/>
    <undo index="0" exp="area" dr="H1693:H1694" r="H1692" sId="1"/>
    <undo index="0" exp="area" dr="G1693:G1694" r="G1692" sId="1"/>
    <undo index="0" exp="area" dr="D1693:D1694" r="D1692" sId="1"/>
    <undo index="0" exp="area" dr="C1693:C1694" r="C1692" sId="1"/>
    <rfmt sheetId="1" xfDxf="1" sqref="A1694:XFD1694" start="0" length="0">
      <dxf>
        <font>
          <sz val="14"/>
          <color indexed="8"/>
          <name val="Calibri"/>
          <scheme val="none"/>
        </font>
        <alignment vertical="top" readingOrder="0"/>
      </dxf>
    </rfmt>
    <rcc rId="0" sId="1" dxf="1">
      <nc r="A1694">
        <v>2</v>
      </nc>
      <n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4" t="inlineStr">
        <is>
          <t>Советский район, с. Урожайное, ул. Октябрьская, д. 7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9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9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69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94" start="0" length="0">
      <dxf>
        <font>
          <sz val="14"/>
          <color indexed="8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readingOrder="0"/>
      </dxf>
    </rfmt>
  </rrc>
  <rcc rId="21906" sId="1" numFmtId="4">
    <oc r="C1639">
      <v>15984603.039999999</v>
    </oc>
    <nc r="C1639">
      <f>C1640+C1644+C1651</f>
    </nc>
  </rcc>
  <rcc rId="21907" sId="1">
    <oc r="D1639">
      <f>D1651+D1644+D1640</f>
    </oc>
    <nc r="D1639">
      <f>D1640+D1644+D1651</f>
    </nc>
  </rcc>
  <rcc rId="21908" sId="1">
    <nc r="E1639">
      <f>E1640+E1644+E1651</f>
    </nc>
  </rcc>
  <rcc rId="21909" sId="1">
    <nc r="F1639">
      <f>F1640+F1644+F1651</f>
    </nc>
  </rcc>
  <rcc rId="21910" sId="1">
    <oc r="G1639">
      <f>G1651+G1644+G1640</f>
    </oc>
    <nc r="G1639">
      <f>G1640+G1644+G1651</f>
    </nc>
  </rcc>
  <rcc rId="21911" sId="1">
    <oc r="H1639">
      <f>H1651+H1644+H1640</f>
    </oc>
    <nc r="H1639">
      <f>H1640+H1644+H1651</f>
    </nc>
  </rcc>
  <rcc rId="21912" sId="1">
    <oc r="I1639">
      <f>I1651+I1644+I1640</f>
    </oc>
    <nc r="I1639">
      <f>I1640+I1644+I1651</f>
    </nc>
  </rcc>
  <rcc rId="21913" sId="1">
    <oc r="J1639">
      <f>J1651+J1644+J1640</f>
    </oc>
    <nc r="J1639">
      <f>J1640+J1644+J1651</f>
    </nc>
  </rcc>
  <rcc rId="21914" sId="1">
    <oc r="K1639">
      <f>K1651+K1644+K1640</f>
    </oc>
    <nc r="K1639">
      <f>K1640+K1644+K1651</f>
    </nc>
  </rcc>
  <rcc rId="21915" sId="1">
    <oc r="L1639">
      <f>L1651+L1644+L1640</f>
    </oc>
    <nc r="L1639">
      <f>L1640+L1644+L1651</f>
    </nc>
  </rcc>
  <rcc rId="21916" sId="1">
    <nc r="M1639">
      <f>M1640+M1644+M1651</f>
    </nc>
  </rcc>
  <rcc rId="21917" sId="1">
    <nc r="N1639">
      <f>N1640+N1644+N1651</f>
    </nc>
  </rcc>
  <rcc rId="21918" sId="1">
    <oc r="O1639">
      <f>O1651+O1644+O1640</f>
    </oc>
    <nc r="O1639">
      <f>O1640+O1644+O1651</f>
    </nc>
  </rcc>
  <rcc rId="21919" sId="1">
    <oc r="P1639">
      <f>P1651+P1644+P1640</f>
    </oc>
    <nc r="P1639">
      <f>P1640+P1644+P1651</f>
    </nc>
  </rcc>
  <rcc rId="21920" sId="1" odxf="1" dxf="1">
    <oc r="Q1639">
      <f>Q1640+Q1644</f>
    </oc>
    <nc r="Q1639">
      <f>Q1640+Q1644+Q1651</f>
    </nc>
    <odxf>
      <font>
        <sz val="14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fmt sheetId="1" sqref="C1630:Q1630">
    <dxf>
      <alignment vertical="bottom" readingOrder="0"/>
    </dxf>
  </rfmt>
  <rcc rId="21921" sId="1" numFmtId="4">
    <oc r="C1630">
      <v>10754068</v>
    </oc>
    <nc r="C1630">
      <f>C1631+C1633+C1636</f>
    </nc>
  </rcc>
  <rcc rId="21922" sId="1" numFmtId="4">
    <oc r="D1630">
      <v>2711500</v>
    </oc>
    <nc r="D1630">
      <f>D1631+D1633+D1636</f>
    </nc>
  </rcc>
  <rcc rId="21923" sId="1">
    <nc r="E1630">
      <f>E1631+E1633+E1636</f>
    </nc>
  </rcc>
  <rcc rId="21924" sId="1">
    <nc r="F1630">
      <f>F1631+F1633+F1636</f>
    </nc>
  </rcc>
  <rcc rId="21925" sId="1" numFmtId="4">
    <oc r="G1630">
      <v>753</v>
    </oc>
    <nc r="G1630">
      <f>G1631+G1633+G1636</f>
    </nc>
  </rcc>
  <rcc rId="21926" sId="1" numFmtId="4">
    <oc r="H1630">
      <v>1974516</v>
    </oc>
    <nc r="H1630">
      <f>H1631+H1633+H1636</f>
    </nc>
  </rcc>
  <rcc rId="21927" sId="1">
    <nc r="I1630">
      <f>I1631+I1633+I1636</f>
    </nc>
  </rcc>
  <rcc rId="21928" sId="1">
    <nc r="J1630">
      <f>J1631+J1633+J1636</f>
    </nc>
  </rcc>
  <rcc rId="21929" sId="1">
    <nc r="K1630">
      <f>K1631+K1633+K1636</f>
    </nc>
  </rcc>
  <rcc rId="21930" sId="1">
    <nc r="L1630">
      <f>L1631+L1633+L1636</f>
    </nc>
  </rcc>
  <rcc rId="21931" sId="1" numFmtId="4">
    <oc r="M1630">
      <v>363.68</v>
    </oc>
    <nc r="M1630">
      <f>M1631+M1633+M1636</f>
    </nc>
  </rcc>
  <rcc rId="21932" sId="1" numFmtId="4">
    <oc r="N1630">
      <v>1592403</v>
    </oc>
    <nc r="N1630">
      <f>N1631+N1633+N1636</f>
    </nc>
  </rcc>
  <rcc rId="21933" sId="1" numFmtId="4">
    <oc r="O1630">
      <v>1687.48</v>
    </oc>
    <nc r="O1630">
      <f>O1631+O1633+O1636</f>
    </nc>
  </rcc>
  <rcc rId="21934" sId="1" numFmtId="4">
    <oc r="P1630">
      <v>4475649</v>
    </oc>
    <nc r="P1630">
      <f>P1631+P1633+P1636</f>
    </nc>
  </rcc>
  <rcc rId="21935" sId="1">
    <nc r="Q1630">
      <f>Q1631+Q1633+Q1636</f>
    </nc>
  </rcc>
  <rcc rId="21936" sId="1">
    <oc r="D1633">
      <f>D1634+D1635</f>
    </oc>
    <nc r="D1633">
      <f>D1634+D1635</f>
    </nc>
  </rcc>
  <rcc rId="21937" sId="1">
    <oc r="E1633">
      <f>E1634+E1635</f>
    </oc>
    <nc r="E1633">
      <f>E1634+E1635</f>
    </nc>
  </rcc>
  <rcc rId="21938" sId="1">
    <oc r="F1633">
      <f>F1634+F1635</f>
    </oc>
    <nc r="F1633">
      <f>F1634+F1635</f>
    </nc>
  </rcc>
  <rcc rId="21939" sId="1">
    <oc r="G1633">
      <f>G1634+G1635</f>
    </oc>
    <nc r="G1633">
      <f>G1634+G1635</f>
    </nc>
  </rcc>
  <rcc rId="21940" sId="1">
    <oc r="H1633">
      <f>H1634+H1635</f>
    </oc>
    <nc r="H1633">
      <f>H1634+H1635</f>
    </nc>
  </rcc>
  <rcc rId="21941" sId="1">
    <oc r="I1633">
      <f>I1634+I1635</f>
    </oc>
    <nc r="I1633">
      <f>I1634+I1635</f>
    </nc>
  </rcc>
  <rcc rId="21942" sId="1">
    <oc r="J1633">
      <f>J1634+J1635</f>
    </oc>
    <nc r="J1633">
      <f>J1634+J1635</f>
    </nc>
  </rcc>
  <rcc rId="21943" sId="1">
    <oc r="K1633">
      <f>K1634+K1635</f>
    </oc>
    <nc r="K1633">
      <f>K1634+K1635</f>
    </nc>
  </rcc>
  <rcc rId="21944" sId="1">
    <oc r="L1633">
      <f>L1634+L1635</f>
    </oc>
    <nc r="L1633">
      <f>L1634+L1635</f>
    </nc>
  </rcc>
  <rcc rId="21945" sId="1">
    <oc r="M1633">
      <f>M1634+M1635</f>
    </oc>
    <nc r="M1633">
      <f>M1634+M1635</f>
    </nc>
  </rcc>
  <rcc rId="21946" sId="1">
    <oc r="N1633">
      <f>N1634+N1635</f>
    </oc>
    <nc r="N1633">
      <f>N1634+N1635</f>
    </nc>
  </rcc>
  <rcc rId="21947" sId="1">
    <oc r="O1633">
      <f>O1634+O1635</f>
    </oc>
    <nc r="O1633">
      <f>O1634+O1635</f>
    </nc>
  </rcc>
  <rcc rId="21948" sId="1">
    <oc r="P1633">
      <f>P1634+P1635</f>
    </oc>
    <nc r="P1633">
      <f>P1634+P1635</f>
    </nc>
  </rcc>
  <rcc rId="21949" sId="1">
    <oc r="Q1633">
      <f>Q1634+Q1635</f>
    </oc>
    <nc r="Q1633">
      <f>Q1634+Q1635</f>
    </nc>
  </rcc>
  <rcc rId="21950" sId="1" numFmtId="4">
    <oc r="C1578">
      <v>72200000</v>
    </oc>
    <nc r="C1578">
      <f>C1579+C1582</f>
    </nc>
  </rcc>
  <rcc rId="21951" sId="1" numFmtId="4">
    <oc r="D1578">
      <v>26100000</v>
    </oc>
    <nc r="D1578">
      <f>D1579+D1582</f>
    </nc>
  </rcc>
  <rcc rId="21952" sId="1" numFmtId="4">
    <oc r="E1578">
      <v>0</v>
    </oc>
    <nc r="E1578">
      <f>E1579+E1582</f>
    </nc>
  </rcc>
  <rcc rId="21953" sId="1" numFmtId="4">
    <oc r="F1578">
      <v>0</v>
    </oc>
    <nc r="F1578">
      <f>F1579+F1582</f>
    </nc>
  </rcc>
  <rcc rId="21954" sId="1" numFmtId="4">
    <oc r="G1578">
      <v>2790</v>
    </oc>
    <nc r="G1578">
      <f>G1579+G1582</f>
    </nc>
  </rcc>
  <rcc rId="21955" sId="1" numFmtId="4">
    <oc r="H1578">
      <v>3200000</v>
    </oc>
    <nc r="H1578">
      <f>H1579+H1582</f>
    </nc>
  </rcc>
  <rcc rId="21956" sId="1" numFmtId="4">
    <oc r="I1578">
      <v>1271.5999999999999</v>
    </oc>
    <nc r="I1578">
      <f>I1579+I1582</f>
    </nc>
  </rcc>
  <rcc rId="21957" sId="1" numFmtId="4">
    <oc r="J1578">
      <v>3500000</v>
    </oc>
    <nc r="J1578">
      <f>J1579+J1582</f>
    </nc>
  </rcc>
  <rcc rId="21958" sId="1" numFmtId="4">
    <oc r="K1578">
      <v>6289.5599999999995</v>
    </oc>
    <nc r="K1578">
      <f>K1579+K1582</f>
    </nc>
  </rcc>
  <rcc rId="21959" sId="1" numFmtId="4">
    <oc r="L1578">
      <v>4560000</v>
    </oc>
    <nc r="L1578">
      <f>L1579+L1582</f>
    </nc>
  </rcc>
  <rcc rId="21960" sId="1" numFmtId="4">
    <oc r="M1578">
      <v>194.8</v>
    </oc>
    <nc r="M1578">
      <f>M1579+M1582</f>
    </nc>
  </rcc>
  <rcc rId="21961" sId="1" numFmtId="4">
    <oc r="N1578">
      <v>2650048</v>
    </oc>
    <nc r="N1578">
      <f>N1579+N1582</f>
    </nc>
  </rcc>
  <rcc rId="21962" sId="1" numFmtId="4">
    <oc r="O1578">
      <v>600999.56000000006</v>
    </oc>
    <nc r="O1578">
      <f>O1579+O1582</f>
    </nc>
  </rcc>
  <rcc rId="21963" sId="1" numFmtId="4">
    <oc r="P1578">
      <v>1500000</v>
    </oc>
    <nc r="P1578">
      <f>P1579+P1582</f>
    </nc>
  </rcc>
  <rcc rId="21964" sId="1" numFmtId="4">
    <oc r="Q1578">
      <v>32800000</v>
    </oc>
    <nc r="Q1578">
      <f>Q1579+Q1582</f>
    </nc>
  </rcc>
  <rcc rId="21965" sId="1">
    <oc r="C1484">
      <f>C1485+C1489+C1498</f>
    </oc>
    <nc r="C1484">
      <f>C1485+C1489+C1498</f>
    </nc>
  </rcc>
  <rcc rId="21966" sId="1">
    <oc r="C1453">
      <f>C1454+C1464+C1474</f>
    </oc>
    <nc r="C1453">
      <f>C1454+C1464+C1474</f>
    </nc>
  </rcc>
  <rcc rId="21967" sId="1">
    <oc r="C1412">
      <f>C1414+C1416+C1417+C1419</f>
    </oc>
    <nc r="C1412">
      <f>C1413+C1415+C1418</f>
    </nc>
  </rcc>
  <rcc rId="21968" sId="1">
    <oc r="D1412">
      <f>D1417</f>
    </oc>
    <nc r="D1412">
      <f>D1413+D1415+D1418</f>
    </nc>
  </rcc>
  <rcc rId="21969" sId="1">
    <nc r="E1412">
      <f>E1413+E1415+E1418</f>
    </nc>
  </rcc>
  <rcc rId="21970" sId="1">
    <nc r="F1412">
      <f>F1413+F1415+F1418</f>
    </nc>
  </rcc>
  <rcc rId="21971" sId="1">
    <nc r="G1412">
      <f>G1413+G1415+G1418</f>
    </nc>
  </rcc>
  <rcc rId="21972" sId="1">
    <nc r="H1412">
      <f>H1413+H1415+H1418</f>
    </nc>
  </rcc>
  <rcc rId="21973" sId="1">
    <nc r="I1412">
      <f>I1413+I1415+I1418</f>
    </nc>
  </rcc>
  <rcc rId="21974" sId="1">
    <nc r="J1412">
      <f>J1413+J1415+J1418</f>
    </nc>
  </rcc>
  <rcc rId="21975" sId="1">
    <nc r="K1412">
      <f>K1413+K1415+K1418</f>
    </nc>
  </rcc>
  <rcc rId="21976" sId="1">
    <nc r="L1412">
      <f>L1413+L1415+L1418</f>
    </nc>
  </rcc>
  <rcc rId="21977" sId="1">
    <nc r="M1412">
      <f>M1413+M1415+M1418</f>
    </nc>
  </rcc>
  <rcc rId="21978" sId="1">
    <oc r="N1412">
      <f>N1414+N1416+N1419</f>
    </oc>
    <nc r="N1412">
      <f>N1413+N1415+N1418</f>
    </nc>
  </rcc>
  <rcc rId="21979" sId="1" odxf="1" dxf="1">
    <nc r="O1412">
      <f>O1413+O1415+O1418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1980" sId="1" odxf="1" dxf="1">
    <nc r="P1412">
      <f>P1413+P1415+P1418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1981" sId="1" odxf="1" dxf="1">
    <nc r="Q1412">
      <f>Q1413+Q1415+Q1418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1982" sId="1">
    <oc r="C1312">
      <f>SUM(C1313,C1317)</f>
    </oc>
    <nc r="C1312">
      <f>C1313+C1317</f>
    </nc>
  </rcc>
  <rcc rId="21983" sId="1">
    <oc r="D1312">
      <f>SUM(D1313,D1317)</f>
    </oc>
    <nc r="D1312">
      <f>D1313+D1317</f>
    </nc>
  </rcc>
  <rcc rId="21984" sId="1">
    <oc r="E1312">
      <f>SUM(E1313,E1317)</f>
    </oc>
    <nc r="E1312">
      <f>E1313+E1317</f>
    </nc>
  </rcc>
  <rcc rId="21985" sId="1">
    <oc r="F1312">
      <f>SUM(F1313,F1317)</f>
    </oc>
    <nc r="F1312">
      <f>F1313+F1317</f>
    </nc>
  </rcc>
  <rcc rId="21986" sId="1">
    <oc r="G1312">
      <f>SUM(G1313,G1317)</f>
    </oc>
    <nc r="G1312">
      <f>G1313+G1317</f>
    </nc>
  </rcc>
  <rcc rId="21987" sId="1">
    <oc r="H1312">
      <f>SUM(H1313,H1317)</f>
    </oc>
    <nc r="H1312">
      <f>H1313+H1317</f>
    </nc>
  </rcc>
  <rcc rId="21988" sId="1">
    <oc r="I1312">
      <f>SUM(I1313,I1317)</f>
    </oc>
    <nc r="I1312">
      <f>I1313+I1317</f>
    </nc>
  </rcc>
  <rcc rId="21989" sId="1">
    <oc r="J1312">
      <f>SUM(J1313,J1317)</f>
    </oc>
    <nc r="J1312">
      <f>J1313+J1317</f>
    </nc>
  </rcc>
  <rcc rId="21990" sId="1">
    <oc r="K1312">
      <f>SUM(K1313,K1317)</f>
    </oc>
    <nc r="K1312">
      <f>K1313+K1317</f>
    </nc>
  </rcc>
  <rcc rId="21991" sId="1">
    <oc r="L1312">
      <f>SUM(L1313,L1317)</f>
    </oc>
    <nc r="L1312">
      <f>L1313+L1317</f>
    </nc>
  </rcc>
  <rcc rId="21992" sId="1">
    <oc r="M1312">
      <f>SUM(M1313,M1317)</f>
    </oc>
    <nc r="M1312">
      <f>M1313+M1317</f>
    </nc>
  </rcc>
  <rcc rId="21993" sId="1">
    <oc r="N1312">
      <f>SUM(N1313,N1317)</f>
    </oc>
    <nc r="N1312">
      <f>N1313+N1317</f>
    </nc>
  </rcc>
  <rcc rId="21994" sId="1">
    <oc r="O1312">
      <f>SUM(O1313,O1317)</f>
    </oc>
    <nc r="O1312">
      <f>O1313+O1317</f>
    </nc>
  </rcc>
  <rcc rId="21995" sId="1">
    <oc r="P1312">
      <f>SUM(P1313,P1317)</f>
    </oc>
    <nc r="P1312">
      <f>P1313+P1317</f>
    </nc>
  </rcc>
  <rcc rId="21996" sId="1">
    <oc r="Q1312">
      <f>SUM(Q1313,Q1317)</f>
    </oc>
    <nc r="Q1312">
      <f>Q1313+Q1317</f>
    </nc>
  </rcc>
  <rcc rId="21997" sId="1">
    <oc r="C1244">
      <f>C1245+C1247</f>
    </oc>
    <nc r="C1244">
      <f>C1245+C1247</f>
    </nc>
  </rcc>
  <rcc rId="21998" sId="1">
    <oc r="C1218">
      <f>C1219+C1222+C1229</f>
    </oc>
    <nc r="C1218">
      <f>C1219+C1222+C1229</f>
    </nc>
  </rcc>
  <rfmt sheetId="1" sqref="C1229:Q1229">
    <dxf>
      <alignment vertical="bottom" readingOrder="0"/>
    </dxf>
  </rfmt>
  <rfmt sheetId="1" sqref="C1222:Q1222">
    <dxf>
      <alignment vertical="bottom" readingOrder="0"/>
    </dxf>
  </rfmt>
  <rfmt sheetId="1" sqref="C1219:Q1219">
    <dxf>
      <alignment vertical="bottom" readingOrder="0"/>
    </dxf>
  </rfmt>
  <rcc rId="21999" sId="1">
    <oc r="C1193">
      <f>C1194+C1196+C1199</f>
    </oc>
    <nc r="C1193">
      <f>C1194+C1196+C1199</f>
    </nc>
  </rcc>
  <rcc rId="22000" sId="1" numFmtId="4">
    <oc r="C1185">
      <v>5103010</v>
    </oc>
    <nc r="C1185">
      <f>C1186+C1188+C1190</f>
    </nc>
  </rcc>
  <rcc rId="22001" sId="1">
    <nc r="D1185">
      <f>D1186+D1188+D1190</f>
    </nc>
  </rcc>
  <rcc rId="22002" sId="1">
    <nc r="E1185">
      <f>E1186+E1188+E1190</f>
    </nc>
  </rcc>
  <rcc rId="22003" sId="1">
    <nc r="F1185">
      <f>F1186+F1188+F1190</f>
    </nc>
  </rcc>
  <rcc rId="22004" sId="1" numFmtId="4">
    <oc r="G1185">
      <v>2017</v>
    </oc>
    <nc r="G1185">
      <f>G1186+G1188+G1190</f>
    </nc>
  </rcc>
  <rcc rId="22005" sId="1" numFmtId="4">
    <oc r="H1185">
      <v>5103010</v>
    </oc>
    <nc r="H1185">
      <f>H1186+H1188+H1190</f>
    </nc>
  </rcc>
  <rcc rId="22006" sId="1">
    <oc r="C1147">
      <f>D1147+H1147+J1147</f>
    </oc>
    <nc r="C1147">
      <f>SUM(C1148:C1175)</f>
    </nc>
  </rcc>
  <rcc rId="22007" sId="1" numFmtId="4">
    <oc r="D1147">
      <v>21491737</v>
    </oc>
    <nc r="D1147">
      <f>SUM(D1148:D1175)</f>
    </nc>
  </rcc>
  <rcc rId="22008" sId="1">
    <nc r="E1147">
      <f>SUM(E1148:E1175)</f>
    </nc>
  </rcc>
  <rcc rId="22009" sId="1">
    <nc r="F1147">
      <f>SUM(F1148:F1175)</f>
    </nc>
  </rcc>
  <rcc rId="22010" sId="1" numFmtId="4">
    <oc r="G1147">
      <v>5679</v>
    </oc>
    <nc r="G1147">
      <f>SUM(G1148:G1175)</f>
    </nc>
  </rcc>
  <rcc rId="22011" sId="1" numFmtId="4">
    <oc r="H1147">
      <v>17281703</v>
    </oc>
    <nc r="H1147">
      <f>SUM(H1148:H1175)</f>
    </nc>
  </rcc>
  <rcc rId="22012" sId="1" numFmtId="4">
    <oc r="I1147">
      <v>3005.5</v>
    </oc>
    <nc r="I1147">
      <f>SUM(I1148:I1175)</f>
    </nc>
  </rcc>
  <rcc rId="22013" sId="1" numFmtId="4">
    <oc r="J1147">
      <v>1196910</v>
    </oc>
    <nc r="J1147">
      <f>SUM(J1148:J1175)</f>
    </nc>
  </rcc>
  <rcc rId="22014" sId="1">
    <oc r="C18">
      <f>C22+C30+C267+C284+C444+C495+C610+C893+C943+C963+C1009+C1017+C1035+C1096+C1113+C1128+C1141+C1144+C1176+C1185+C1193+C1211+C1218+C1244+C1259+C1265+C1312+C1321+C1339+C1358+C1362+C1368+C1405+C1412+C1420+C1453+C1484+C1504+C1511+C1571+C1578+C1630+C1639+C1657+C1687+C1691+C1701+C1704+C1707+C1718+C1743+C1761+C1773+C1782+C1788+C1795+C1801+C1819+C1809+C1825+C1837</f>
    </oc>
    <nc r="C18">
      <f>C22+C30+C267+C284+C444+C495+C610+C893+C943+C963+C1009+C1017+C1035+C1096+C1113+C1128+C1141+C1144+C1176+C1185+C1193+C1211+C1218+C1244+C1259+C1265+C1312+C1321+C1339+C1358+C1362+C1368+C1405+C1412+C1420+C1453+C1484+C1504+C1511+C1571+C1578+C1630+C1639+C1657+C1687+C1691+C1700+C1703+C1706+C1717+C1742+C1760+C1772+C1781+C1787+C1794+C1800+C1818+C1808+C1824+C1836+C1042+C1737</f>
    </nc>
  </rcc>
  <rcc rId="22015" sId="1">
    <oc r="D18">
      <f>D22+D30+D267+D284+D444+D495+D610+D893+D943+D963+D1009+D1017+D1035+D1096+D1113+D1128+D1141+D1144+D1176+D1185+D1193+D1211+D1218+D1244+D1259+D1265+D1312+D1321+D1339+D1358+D1362+D1368+D1405+D1412+D1420+D1453+D1484+D1504+D1511+D1571+D1578+D1630+D1639+D1657+D1687+D1691+D1700+D1703+D1706+D1717+D1742+D1760+D1772+D1781+D1787+D1794+D1800+D1818+D1808+D1824+D1836</f>
    </oc>
    <nc r="D18">
      <f>D22+D30+D267+D284+D444+D495+D610+D893+D943+D963+D1009+D1017+D1035+D1096+D1113+D1128+D1141+D1144+D1176+D1185+D1193+D1211+D1218+D1244+D1259+D1265+D1312+D1321+D1339+D1358+D1362+D1368+D1405+D1412+D1420+D1453+D1484+D1504+D1511+D1571+D1578+D1630+D1639+D1657+D1687+D1691+D1700+D1703+D1706+D1717+D1742+D1760+D1772+D1781+D1787+D1794+D1800+D1818+D1808+D1824+D1836+D1042+D1737</f>
    </nc>
  </rcc>
  <rcc rId="22016" sId="1">
    <oc r="E18">
      <f>E22+E30+E267+E284+E444+E495+E610+E893+E943+E963+E1009+E1017+E1035+E1096+E1113+E1128+E1141+E1144+E1176+E1185+E1193+E1211+E1218+E1244+E1259+E1265+E1312+E1321+E1339+E1358+E1362+E1368+E1405+E1412+E1420+E1453+E1484+E1504+E1511+E1571+E1578+E1630+E1639+E1657+E1687+E1691+E1700+E1703+E1706+E1717+E1742+E1760+E1772+E1781+E1787+E1794+E1800+E1818+E1808+E1824+E1836</f>
    </oc>
    <nc r="E18">
      <f>E22+E30+E267+E284+E444+E495+E610+E893+E943+E963+E1009+E1017+E1035+E1096+E1113+E1128+E1141+E1144+E1176+E1185+E1193+E1211+E1218+E1244+E1259+E1265+E1312+E1321+E1339+E1358+E1362+E1368+E1405+E1412+E1420+E1453+E1484+E1504+E1511+E1571+E1578+E1630+E1639+E1657+E1687+E1691+E1700+E1703+E1706+E1717+E1742+E1760+E1772+E1781+E1787+E1794+E1800+E1818+E1808+E1824+E1836+E1042+E1737</f>
    </nc>
  </rcc>
  <rcc rId="22017" sId="1">
    <oc r="F18">
      <f>F22+F30+F267+F284+F444+F495+F610+F893+F943+F963+F1009+F1017+F1035+F1096+F1113+F1128+F1141+F1144+F1176+F1185+F1193+F1211+F1218+F1244+F1259+F1265+F1312+F1321+F1339+F1358+F1362+F1368+F1405+F1412+F1420+F1453+F1484+F1504+F1511+F1571+F1578+F1630+F1639+F1657+F1687+F1691+F1700+F1703+F1706+F1717+F1742+F1760+F1772+F1781+F1787+F1794+F1800+F1818+F1808+F1824+F1836</f>
    </oc>
    <nc r="F18">
      <f>F22+F30+F267+F284+F444+F495+F610+F893+F943+F963+F1009+F1017+F1035+F1096+F1113+F1128+F1141+F1144+F1176+F1185+F1193+F1211+F1218+F1244+F1259+F1265+F1312+F1321+F1339+F1358+F1362+F1368+F1405+F1412+F1420+F1453+F1484+F1504+F1511+F1571+F1578+F1630+F1639+F1657+F1687+F1691+F1700+F1703+F1706+F1717+F1742+F1760+F1772+F1781+F1787+F1794+F1800+F1818+F1808+F1824+F1836+F1042+F1737</f>
    </nc>
  </rcc>
  <rcc rId="22018" sId="1">
    <oc r="G18">
      <f>G22+G30+G267+G284+G444+G495+G610+G893+G943+G963+G1009+G1017+G1035+G1096+G1113+G1128+G1141+G1144+G1176+G1185+G1193+G1211+G1218+G1244+G1259+G1265+G1312+G1321+G1339+G1358+G1362+G1368+G1405+G1412+G1420+G1453+G1484+G1504+G1511+G1571+G1578+G1630+G1639+G1657+G1687+G1691+G1700+G1703+G1706+G1717+G1742+G1760+G1772+G1781+G1787+G1794+G1800+G1818+G1808+G1824+G1836</f>
    </oc>
    <nc r="G18">
      <f>G22+G30+G267+G284+G444+G495+G610+G893+G943+G963+G1009+G1017+G1035+G1096+G1113+G1128+G1141+G1144+G1176+G1185+G1193+G1211+G1218+G1244+G1259+G1265+G1312+G1321+G1339+G1358+G1362+G1368+G1405+G1412+G1420+G1453+G1484+G1504+G1511+G1571+G1578+G1630+G1639+G1657+G1687+G1691+G1700+G1703+G1706+G1717+G1742+G1760+G1772+G1781+G1787+G1794+G1800+G1818+G1808+G1824+G1836+G1042+G1737</f>
    </nc>
  </rcc>
  <rcc rId="22019" sId="1">
    <oc r="H18">
      <f>H22+H30+H267+H284+H444+H495+H610+H893+H943+H963+H1009+H1017+H1035+H1096+H1113+H1128+H1141+H1144+H1176+H1185+H1193+H1211+H1218+H1244+H1259+H1265+H1312+H1321+H1339+H1358+H1362+H1368+H1405+H1412+H1420+H1453+H1484+H1504+H1511+H1571+H1578+H1630+H1639+H1657+H1687+H1691+H1700+H1703+H1706+H1717+H1742+H1760+H1772+H1781+H1787+H1794+H1800+H1818+H1808+H1824+H1836</f>
    </oc>
    <nc r="H18">
      <f>H22+H30+H267+H284+H444+H495+H610+H893+H943+H963+H1009+H1017+H1035+H1096+H1113+H1128+H1141+H1144+H1176+H1185+H1193+H1211+H1218+H1244+H1259+H1265+H1312+H1321+H1339+H1358+H1362+H1368+H1405+H1412+H1420+H1453+H1484+H1504+H1511+H1571+H1578+H1630+H1639+H1657+H1687+H1691+H1700+H1703+H1706+H1717+H1742+H1760+H1772+H1781+H1787+H1794+H1800+H1818+H1808+H1824+H1836+H1042+H1737</f>
    </nc>
  </rcc>
  <rcc rId="22020" sId="1">
    <oc r="I18">
      <f>I22+I30+I267+I284+I444+I495+I610+I893+I943+I963+I1009+I1017+I1035+I1096+I1113+I1128+I1141+I1144+I1176+I1185+I1193+I1211+I1218+I1244+I1259+I1265+I1312+I1321+I1339+I1358+I1362+I1368+I1405+I1412+I1420+I1453+I1484+I1504+I1511+I1571+I1578+I1630+I1639+I1657+I1687+I1691+I1700+I1703+I1706+I1717+I1742+I1760+I1772+I1781+I1787+I1794+I1800+I1818+I1808+I1824+I1836</f>
    </oc>
    <nc r="I18">
      <f>I22+I30+I267+I284+I444+I495+I610+I893+I943+I963+I1009+I1017+I1035+I1096+I1113+I1128+I1141+I1144+I1176+I1185+I1193+I1211+I1218+I1244+I1259+I1265+I1312+I1321+I1339+I1358+I1362+I1368+I1405+I1412+I1420+I1453+I1484+I1504+I1511+I1571+I1578+I1630+I1639+I1657+I1687+I1691+I1700+I1703+I1706+I1717+I1742+I1760+I1772+I1781+I1787+I1794+I1800+I1818+I1808+I1824+I1836+I1042+I1737</f>
    </nc>
  </rcc>
  <rcc rId="22021" sId="1">
    <oc r="J18">
      <f>J22+J30+J267+J284+J444+J495+J610+J893+J943+J963+J1009+J1017+J1035+J1096+J1113+J1128+J1141+J1144+J1176+J1185+J1193+J1211+J1218+J1244+J1259+J1265+J1312+J1321+J1339+J1358+J1362+J1368+J1405+J1412+J1420+J1453+J1484+J1504+J1511+J1571+J1578+J1630+J1639+J1657+J1687+J1691+J1700+J1703+J1706+J1717+J1742+J1760+J1772+J1781+J1787+J1794+J1800+J1818+J1808+J1824+J1836</f>
    </oc>
    <nc r="J18">
      <f>J22+J30+J267+J284+J444+J495+J610+J893+J943+J963+J1009+J1017+J1035+J1096+J1113+J1128+J1141+J1144+J1176+J1185+J1193+J1211+J1218+J1244+J1259+J1265+J1312+J1321+J1339+J1358+J1362+J1368+J1405+J1412+J1420+J1453+J1484+J1504+J1511+J1571+J1578+J1630+J1639+J1657+J1687+J1691+J1700+J1703+J1706+J1717+J1742+J1760+J1772+J1781+J1787+J1794+J1800+J1818+J1808+J1824+J1836+J1042+J1737</f>
    </nc>
  </rcc>
  <rcc rId="22022" sId="1">
    <oc r="K18">
      <f>K22+K30+K267+K284+K444+K495+K610+K893+K943+K963+K1009+K1017+K1035+K1096+K1113+K1128+K1141+K1144+K1176+K1185+K1193+K1211+K1218+K1244+K1259+K1265+K1312+K1321+K1339+K1358+K1362+K1368+K1405+K1412+K1420+K1453+K1484+K1504+K1511+K1571+K1578+K1630+K1639+K1657+K1687+K1691+K1700+K1703+K1706+K1717+K1742+K1760+K1772+K1781+K1787+K1794+K1800+K1818+K1808+K1824+K1836</f>
    </oc>
    <nc r="K18">
      <f>K22+K30+K267+K284+K444+K495+K610+K893+K943+K963+K1009+K1017+K1035+K1096+K1113+K1128+K1141+K1144+K1176+K1185+K1193+K1211+K1218+K1244+K1259+K1265+K1312+K1321+K1339+K1358+K1362+K1368+K1405+K1412+K1420+K1453+K1484+K1504+K1511+K1571+K1578+K1630+K1639+K1657+K1687+K1691+K1700+K1703+K1706+K1717+K1742+K1760+K1772+K1781+K1787+K1794+K1800+K1818+K1808+K1824+K1836+K1042+K1737</f>
    </nc>
  </rcc>
  <rcc rId="22023" sId="1">
    <oc r="L18">
      <f>L22+L30+L267+L284+L444+L495+L610+L893+L943+L963+L1009+L1017+L1035+L1096+L1113+L1128+L1141+L1144+L1176+L1185+L1193+L1211+L1218+L1244+L1259+L1265+L1312+L1321+L1339+L1358+L1362+L1368+L1405+L1412+L1420+L1453+L1484+L1504+L1511+L1571+L1578+L1630+L1639+L1657+L1687+L1691+L1700+L1703+L1706+L1717+L1742+L1760+L1772+L1781+L1787+L1794+L1800+L1818+L1808+L1824+L1836</f>
    </oc>
    <nc r="L18">
      <f>L22+L30+L267+L284+L444+L495+L610+L893+L943+L963+L1009+L1017+L1035+L1096+L1113+L1128+L1141+L1144+L1176+L1185+L1193+L1211+L1218+L1244+L1259+L1265+L1312+L1321+L1339+L1358+L1362+L1368+L1405+L1412+L1420+L1453+L1484+L1504+L1511+L1571+L1578+L1630+L1639+L1657+L1687+L1691+L1700+L1703+L1706+L1717+L1742+L1760+L1772+L1781+L1787+L1794+L1800+L1818+L1808+L1824+L1836+L1042+L1737</f>
    </nc>
  </rcc>
  <rcc rId="22024" sId="1">
    <oc r="M18">
      <f>M22+M30+M267+M284+M444+M495+M610+M893+M943+M963+M1009+M1017+M1035+M1096+M1113+M1128+M1141+M1144+M1176+M1185+M1193+M1211+M1218+M1244+M1259+M1265+M1312+M1321+M1339+M1358+M1362+M1368+M1405+M1412+M1420+M1453+M1484+M1504+M1511+M1571+M1578+M1630+M1639+M1657+M1687+M1691+M1700+M1703+M1706+M1717+M1742+M1760+M1772+M1781+M1787+M1794+M1800+M1818+M1808+M1824+M1836</f>
    </oc>
    <nc r="M18">
      <f>M22+M30+M267+M284+M444+M495+M610+M893+M943+M963+M1009+M1017+M1035+M1096+M1113+M1128+M1141+M1144+M1176+M1185+M1193+M1211+M1218+M1244+M1259+M1265+M1312+M1321+M1339+M1358+M1362+M1368+M1405+M1412+M1420+M1453+M1484+M1504+M1511+M1571+M1578+M1630+M1639+M1657+M1687+M1691+M1700+M1703+M1706+M1717+M1742+M1760+M1772+M1781+M1787+M1794+M1800+M1818+M1808+M1824+M1836+M1042+M1737</f>
    </nc>
  </rcc>
  <rcc rId="22025" sId="1">
    <oc r="N18">
      <f>N22+N30+N267+N284+N444+N495+N610+N893+N943+N963+N1009+N1017+N1035+N1096+N1113+N1128+N1141+N1144+N1176+N1185+N1193+N1211+N1218+N1244+N1259+N1265+N1312+N1321+N1339+N1358+N1362+N1368+N1405+N1412+N1420+N1453+N1484+N1504+N1511+N1571+N1578+N1630+N1639+N1657+N1687+N1691+N1700+N1703+N1706+N1717+N1742+N1760+N1772+N1781+N1787+N1794+N1800+N1818+N1808+N1824+N1836</f>
    </oc>
    <nc r="N18">
      <f>N22+N30+N267+N284+N444+N495+N610+N893+N943+N963+N1009+N1017+N1035+N1096+N1113+N1128+N1141+N1144+N1176+N1185+N1193+N1211+N1218+N1244+N1259+N1265+N1312+N1321+N1339+N1358+N1362+N1368+N1405+N1412+N1420+N1453+N1484+N1504+N1511+N1571+N1578+N1630+N1639+N1657+N1687+N1691+N1700+N1703+N1706+N1717+N1742+N1760+N1772+N1781+N1787+N1794+N1800+N1818+N1808+N1824+N1836+N1042+N1737</f>
    </nc>
  </rcc>
  <rcc rId="22026" sId="1">
    <oc r="O18">
      <f>O22+O30+O267+O284+O444+O495+O610+O893+O943+O963+O1009+O1017+O1035+O1096+O1113+O1128+O1141+O1144+O1176+O1185+O1193+O1211+O1218+O1244+O1259+O1265+O1312+O1321+O1339+O1358+O1362+O1368+O1405+O1412+O1420+O1453+O1484+O1504+O1511+O1571+O1578+O1630+O1639+O1657+O1687+O1691+O1700+O1703+O1706+O1717+O1742+O1760+O1772+O1781+O1787+O1794+O1800+O1818+O1808+O1824+O1836</f>
    </oc>
    <nc r="O18">
      <f>O22+O30+O267+O284+O444+O495+O610+O893+O943+O963+O1009+O1017+O1035+O1096+O1113+O1128+O1141+O1144+O1176+O1185+O1193+O1211+O1218+O1244+O1259+O1265+O1312+O1321+O1339+O1358+O1362+O1368+O1405+O1412+O1420+O1453+O1484+O1504+O1511+O1571+O1578+O1630+O1639+O1657+O1687+O1691+O1700+O1703+O1706+O1717+O1742+O1760+O1772+O1781+O1787+O1794+O1800+O1818+O1808+O1824+O1836+O1042+O1737</f>
    </nc>
  </rcc>
  <rcc rId="22027" sId="1">
    <oc r="P18">
      <f>P22+P30+P267+P284+P444+P495+P610+P893+P943+P963+P1009+P1017+P1035+P1096+P1113+P1128+P1141+P1144+P1176+P1185+P1193+P1211+P1218+P1244+P1259+P1265+P1312+P1321+P1339+P1358+P1362+P1368+P1405+P1412+P1420+P1453+P1484+P1504+P1511+P1571+P1578+P1630+P1639+P1657+P1687+P1691+P1700+P1703+P1706+P1717+P1742+P1760+P1772+P1781+P1787+P1794+P1800+P1818+P1808+P1824+P1836</f>
    </oc>
    <nc r="P18">
      <f>P22+P30+P267+P284+P444+P495+P610+P893+P943+P963+P1009+P1017+P1035+P1096+P1113+P1128+P1141+P1144+P1176+P1185+P1193+P1211+P1218+P1244+P1259+P1265+P1312+P1321+P1339+P1358+P1362+P1368+P1405+P1412+P1420+P1453+P1484+P1504+P1511+P1571+P1578+P1630+P1639+P1657+P1687+P1691+P1700+P1703+P1706+P1717+P1742+P1760+P1772+P1781+P1787+P1794+P1800+P1818+P1808+P1824+P1836+P1042+P1737</f>
    </nc>
  </rcc>
  <rcc rId="22028" sId="1">
    <oc r="Q18">
      <f>Q22+Q30+Q267+Q284+Q444+Q495+Q610+Q893+Q943+Q963+Q1009+Q1017+Q1035+Q1096+Q1113+Q1128+Q1141+Q1144+Q1176+Q1185+Q1193+Q1211+Q1218+Q1244+Q1259+Q1265+Q1312+Q1321+Q1339+Q1358+Q1362+Q1368+Q1405+Q1412+Q1420+Q1453+Q1484+Q1504+Q1511+Q1571+Q1578+Q1630+Q1639+Q1657+Q1687+Q1691+Q1700+Q1703+Q1706+Q1717+Q1742+Q1760+Q1772+Q1781+Q1787+Q1794+Q1800+Q1818+Q1808+Q1824+Q1836</f>
    </oc>
    <nc r="Q18">
      <f>Q22+Q30+Q267+Q284+Q444+Q495+Q610+Q893+Q943+Q963+Q1009+Q1017+Q1035+Q1096+Q1113+Q1128+Q1141+Q1144+Q1176+Q1185+Q1193+Q1211+Q1218+Q1244+Q1259+Q1265+Q1312+Q1321+Q1339+Q1358+Q1362+Q1368+Q1405+Q1412+Q1420+Q1453+Q1484+Q1504+Q1511+Q1571+Q1578+Q1630+Q1639+Q1657+Q1687+Q1691+Q1700+Q1703+Q1706+Q1717+Q1742+Q1760+Q1772+Q1781+Q1787+Q1794+Q1800+Q1818+Q1808+Q1824+Q1836+Q1042+Q1737</f>
    </nc>
  </rcc>
  <rcc rId="22029" sId="1">
    <oc r="D19">
      <f>D23+D31+D268+D285+D445+D496+D611+D894+D944+D964+D1043+D1097+D1114+D1129+D1177+D1186+D1194+D1219+D1245+D1266+D1322+D1340+D1369+D1406+D1413+D1421+D1454+D1485+D1512+D1579+D1631+D1640+D1658+D1692+D1704+D1743+D1761+D1773+D1788+D1801+D1809+D1825+D1505</f>
    </oc>
    <nc r="D19">
      <f>D23+D31+D268+D285+D445+D496+D611+D894+D944+D964+D1043+D1097+D1114+D1129+D1177+D1186+D1194+D1219+D1245+D1266+D1322+D1340+D1369+D1406+D1413+D1421+D1454+D1485+D1512+D1579+D1631+D1640+D1658+D1692+D1704+D1743+D1761+D1773+D1788+D1801+D1809+D1825+D1505</f>
    </nc>
  </rcc>
  <rcc rId="22030" sId="1">
    <oc r="E19">
      <f>E23+E31+E268+E285+E445+E496+E611+E894+E944+E964+E1043+E1097+E1114+E1129+E1177+E1186+E1194+E1219+E1245+E1266+E1322+E1340+E1369+E1406+E1413+E1421+E1454+E1485+E1512+E1579+E1631+E1640+E1658+E1692+E1704+E1743+E1761+E1773+E1788+E1801+E1809+E1825+E1505</f>
    </oc>
    <nc r="E19">
      <f>E23+E31+E268+E285+E445+E496+E611+E894+E944+E964+E1043+E1097+E1114+E1129+E1177+E1186+E1194+E1219+E1245+E1266+E1322+E1340+E1369+E1406+E1413+E1421+E1454+E1485+E1512+E1579+E1631+E1640+E1658+E1692+E1704+E1743+E1761+E1773+E1788+E1801+E1809+E1825+E1505</f>
    </nc>
  </rcc>
  <rcc rId="22031" sId="1">
    <oc r="F19">
      <f>F23+F31+F268+F285+F445+F496+F611+F894+F944+F964+F1043+F1097+F1114+F1129+F1177+F1186+F1194+F1219+F1245+F1266+F1322+F1340+F1369+F1406+F1413+F1421+F1454+F1485+F1512+F1579+F1631+F1640+F1658+F1692+F1704+F1743+F1761+F1773+F1788+F1801+F1809+F1825+F1505</f>
    </oc>
    <nc r="F19">
      <f>F23+F31+F268+F285+F445+F496+F611+F894+F944+F964+F1043+F1097+F1114+F1129+F1177+F1186+F1194+F1219+F1245+F1266+F1322+F1340+F1369+F1406+F1413+F1421+F1454+F1485+F1512+F1579+F1631+F1640+F1658+F1692+F1704+F1743+F1761+F1773+F1788+F1801+F1809+F1825+F1505</f>
    </nc>
  </rcc>
  <rcc rId="22032" sId="1">
    <oc r="G19">
      <f>G23+G31+G268+G285+G445+G496+G611+G894+G944+G964+G1043+G1097+G1114+G1129+G1177+G1186+G1194+G1219+G1245+G1266+G1322+G1340+G1369+G1406+G1413+G1421+G1454+G1485+G1512+G1579+G1631+G1640+G1658+G1692+G1704+G1743+G1761+G1773+G1788+G1801+G1809+G1825+G1505</f>
    </oc>
    <nc r="G19">
      <f>G23+G31+G268+G285+G445+G496+G611+G894+G944+G964+G1043+G1097+G1114+G1129+G1177+G1186+G1194+G1219+G1245+G1266+G1322+G1340+G1369+G1406+G1413+G1421+G1454+G1485+G1512+G1579+G1631+G1640+G1658+G1692+G1704+G1743+G1761+G1773+G1788+G1801+G1809+G1825+G1505</f>
    </nc>
  </rcc>
  <rcc rId="22033" sId="1">
    <oc r="H19">
      <f>H23+H31+H268+H285+H445+H496+H611+H894+H944+H964+H1043+H1097+H1114+H1129+H1177+H1186+H1194+H1219+H1245+H1266+H1322+H1340+H1369+H1406+H1413+H1421+H1454+H1485+H1512+H1579+H1631+H1640+H1658+H1692+H1704+H1743+H1761+H1773+H1788+H1801+H1809+H1825+H1505</f>
    </oc>
    <nc r="H19">
      <f>H23+H31+H268+H285+H445+H496+H611+H894+H944+H964+H1043+H1097+H1114+H1129+H1177+H1186+H1194+H1219+H1245+H1266+H1322+H1340+H1369+H1406+H1413+H1421+H1454+H1485+H1512+H1579+H1631+H1640+H1658+H1692+H1704+H1743+H1761+H1773+H1788+H1801+H1809+H1825+H1505</f>
    </nc>
  </rcc>
  <rcc rId="22034" sId="1">
    <oc r="I19">
      <f>I23+I31+I268+I285+I445+I496+I611+I894+I944+I964+I1043+I1097+I1114+I1129+I1177+I1186+I1194+I1219+I1245+I1266+I1322+I1340+I1369+I1406+I1413+I1421+I1454+I1485+I1512+I1579+I1631+I1640+I1658+I1692+I1704+I1743+I1761+I1773+I1788+I1801+I1809+I1825+I1505</f>
    </oc>
    <nc r="I19">
      <f>I23+I31+I268+I285+I445+I496+I611+I894+I944+I964+I1043+I1097+I1114+I1129+I1177+I1186+I1194+I1219+I1245+I1266+I1322+I1340+I1369+I1406+I1413+I1421+I1454+I1485+I1512+I1579+I1631+I1640+I1658+I1692+I1704+I1743+I1761+I1773+I1788+I1801+I1809+I1825+I1505</f>
    </nc>
  </rcc>
  <rcc rId="22035" sId="1">
    <oc r="J19">
      <f>J23+J31+J268+J285+J445+J496+J611+J894+J944+J964+J1043+J1097+J1114+J1129+J1177+J1186+J1194+J1219+J1245+J1266+J1322+J1340+J1369+J1406+J1413+J1421+J1454+J1485+J1512+J1579+J1631+J1640+J1658+J1692+J1704+J1743+J1761+J1773+J1788+J1801+J1809+J1825+J1505</f>
    </oc>
    <nc r="J19">
      <f>J23+J31+J268+J285+J445+J496+J611+J894+J944+J964+J1043+J1097+J1114+J1129+J1177+J1186+J1194+J1219+J1245+J1266+J1322+J1340+J1369+J1406+J1413+J1421+J1454+J1485+J1512+J1579+J1631+J1640+J1658+J1692+J1704+J1743+J1761+J1773+J1788+J1801+J1809+J1825+J1505</f>
    </nc>
  </rcc>
  <rcc rId="22036" sId="1">
    <oc r="K19">
      <f>K23+K31+K268+K285+K445+K496+K611+K894+K944+K964+K1043+K1097+K1114+K1129+K1177+K1186+K1194+K1219+K1245+K1266+K1322+K1340+K1369+K1406+K1413+K1421+K1454+K1485+K1512+K1579+K1631+K1640+K1658+K1692+K1704+K1743+K1761+K1773+K1788+K1801+K1809+K1825+K1505</f>
    </oc>
    <nc r="K19">
      <f>K23+K31+K268+K285+K445+K496+K611+K894+K944+K964+K1043+K1097+K1114+K1129+K1177+K1186+K1194+K1219+K1245+K1266+K1322+K1340+K1369+K1406+K1413+K1421+K1454+K1485+K1512+K1579+K1631+K1640+K1658+K1692+K1704+K1743+K1761+K1773+K1788+K1801+K1809+K1825+K1505</f>
    </nc>
  </rcc>
  <rcc rId="22037" sId="1">
    <oc r="L19">
      <f>L23+L31+L268+L285+L445+L496+L611+L894+L944+L964+L1043+L1097+L1114+L1129+L1177+L1186+L1194+L1219+L1245+L1266+L1322+L1340+L1369+L1406+L1413+L1421+L1454+L1485+L1512+L1579+L1631+L1640+L1658+L1692+L1704+L1743+L1761+L1773+L1788+L1801+L1809+L1825+L1505</f>
    </oc>
    <nc r="L19">
      <f>L23+L31+L268+L285+L445+L496+L611+L894+L944+L964+L1043+L1097+L1114+L1129+L1177+L1186+L1194+L1219+L1245+L1266+L1322+L1340+L1369+L1406+L1413+L1421+L1454+L1485+L1512+L1579+L1631+L1640+L1658+L1692+L1704+L1743+L1761+L1773+L1788+L1801+L1809+L1825+L1505</f>
    </nc>
  </rcc>
  <rcc rId="22038" sId="1">
    <oc r="M19">
      <f>M23+M31+M268+M285+M445+M496+M611+M894+M944+M964+M1043+M1097+M1114+M1129+M1177+M1186+M1194+M1219+M1245+M1266+M1322+M1340+M1369+M1406+M1413+M1421+M1454+M1485+M1512+M1579+M1631+M1640+M1658+M1692+M1704+M1743+M1761+M1773+M1788+M1801+M1809+M1825+M1505</f>
    </oc>
    <nc r="M19">
      <f>M23+M31+M268+M285+M445+M496+M611+M894+M944+M964+M1043+M1097+M1114+M1129+M1177+M1186+M1194+M1219+M1245+M1266+M1322+M1340+M1369+M1406+M1413+M1421+M1454+M1485+M1512+M1579+M1631+M1640+M1658+M1692+M1704+M1743+M1761+M1773+M1788+M1801+M1809+M1825+M1505</f>
    </nc>
  </rcc>
  <rcc rId="22039" sId="1">
    <oc r="N19">
      <f>N23+N31+N268+N285+N445+N496+N611+N894+N944+N964+N1043+N1097+N1114+N1129+N1177+N1186+N1194+N1219+N1245+N1266+N1322+N1340+N1369+N1406+N1413+N1421+N1454+N1485+N1512+N1579+N1631+N1640+N1658+N1692+N1704+N1743+N1761+N1773+N1788+N1801+N1809+N1825+N1505</f>
    </oc>
    <nc r="N19">
      <f>N23+N31+N268+N285+N445+N496+N611+N894+N944+N964+N1043+N1097+N1114+N1129+N1177+N1186+N1194+N1219+N1245+N1266+N1322+N1340+N1369+N1406+N1413+N1421+N1454+N1485+N1512+N1579+N1631+N1640+N1658+N1692+N1704+N1743+N1761+N1773+N1788+N1801+N1809+N1825+N1505</f>
    </nc>
  </rcc>
  <rcc rId="22040" sId="1">
    <oc r="O19">
      <f>O23+O31+O268+O285+O445+O496+O611+O894+O944+O964+O1043+O1097+O1114+O1129+O1177+O1186+O1194+O1219+O1245+O1266+O1322+O1340+O1369+O1406+O1413+O1421+O1454+O1485+O1512+O1579+O1631+O1640+O1658+O1692+O1704+O1743+O1761+O1773+O1788+O1801+O1809+O1825+O1505</f>
    </oc>
    <nc r="O19">
      <f>O23+O31+O268+O285+O445+O496+O611+O894+O944+O964+O1043+O1097+O1114+O1129+O1177+O1186+O1194+O1219+O1245+O1266+O1322+O1340+O1369+O1406+O1413+O1421+O1454+O1485+O1512+O1579+O1631+O1640+O1658+O1692+O1704+O1743+O1761+O1773+O1788+O1801+O1809+O1825+O1505</f>
    </nc>
  </rcc>
  <rcc rId="22041" sId="1">
    <oc r="P19">
      <f>P23+P31+P268+P285+P445+P496+P611+P894+P944+P964+P1043+P1097+P1114+P1129+P1177+P1186+P1194+P1219+P1245+P1266+P1322+P1340+P1369+P1406+P1413+P1421+P1454+P1485+P1512+P1579+P1631+P1640+P1658+P1692+P1704+P1743+P1761+P1773+P1788+P1801+P1809+P1825+P1505</f>
    </oc>
    <nc r="P19">
      <f>P23+P31+P268+P285+P445+P496+P611+P894+P944+P964+P1043+P1097+P1114+P1129+P1177+P1186+P1194+P1219+P1245+P1266+P1322+P1340+P1369+P1406+P1413+P1421+P1454+P1485+P1512+P1579+P1631+P1640+P1658+P1692+P1704+P1743+P1761+P1773+P1788+P1801+P1809+P1825+P1505</f>
    </nc>
  </rcc>
  <rcc rId="22042" sId="1">
    <oc r="Q19">
      <f>Q23+Q31+Q268+Q285+Q445+Q496+Q611+Q894+Q944+Q964+Q1043+Q1097+Q1114+Q1129+Q1177+Q1186+Q1194+Q1219+Q1245+Q1266+Q1322+Q1340+Q1369+Q1406+Q1413+Q1421+Q1454+Q1485+Q1512+Q1579+Q1631+Q1640+Q1658+Q1692+Q1704+Q1743+Q1761+Q1773+Q1788+Q1801+Q1809+Q1825+Q1505</f>
    </oc>
    <nc r="Q19">
      <f>Q23+Q31+Q268+Q285+Q445+Q496+Q611+Q894+Q944+Q964+Q1043+Q1097+Q1114+Q1129+Q1177+Q1186+Q1194+Q1219+Q1245+Q1266+Q1322+Q1340+Q1369+Q1406+Q1413+Q1421+Q1454+Q1485+Q1512+Q1579+Q1631+Q1640+Q1658+Q1692+Q1704+Q1743+Q1761+Q1773+Q1788+Q1801+Q1809+Q1825+Q1505</f>
    </nc>
  </rcc>
  <rcc rId="22043" sId="1">
    <oc r="D20">
      <f>D25+D110+D274+D278+D337+D458+D515+D654+D900+D951+D969+D1036+D1048+D1101+D1118+D1131+D1142+D1145+D1179+D1181+D1188+D1196+D1222+D1247+D1260+D1275+D1313+D1325+D1342+D1363+D1373+D1408+D1415+D1425+D1464+D1489+D1518+D1572+D1633+D1644+D1660+D1694+D1707+D1718+D1738+D1745+D1763+D1775+D1791+D1795+D1803+D1811+D1827+D1837+D1507</f>
    </oc>
    <nc r="D20">
      <f>D25+D110+D274+D278+D337+D458+D515+D654+D900+D951+D969+D1036+D1048+D1101+D1118+D1131+D1142+D1145+D1179+D1181+D1188+D1196+D1222+D1247+D1260+D1275+D1313+D1325+D1342+D1363+D1373+D1408+D1415+D1425+D1464+D1489+D1518+D1572+D1633+D1644+D1660+D1694+D1707+D1718+D1738+D1745+D1763+D1775+D1791+D1795+D1803+D1811+D1827+D1837+D1507</f>
    </nc>
  </rcc>
  <rcc rId="22044" sId="1">
    <oc r="E20">
      <f>E25+E110+E274+E278+E337+E458+E515+E654+E900+E951+E969+E1036+E1048+E1101+E1118+E1131+E1142+E1145+E1179+E1181+E1188+E1196+E1222+E1247+E1260+E1275+E1313+E1325+E1342+E1363+E1373+E1408+E1415+E1425+E1464+E1489+E1518+E1572+E1633+E1644+E1660+E1694+E1707+E1718+E1738+E1745+E1763+E1775+E1791+E1795+E1803+E1811+E1827+E1837+E1507</f>
    </oc>
    <nc r="E20">
      <f>E25+E110+E274+E278+E337+E458+E515+E654+E900+E951+E969+E1036+E1048+E1101+E1118+E1131+E1142+E1145+E1179+E1181+E1188+E1196+E1222+E1247+E1260+E1275+E1313+E1325+E1342+E1363+E1373+E1408+E1415+E1425+E1464+E1489+E1518+E1572+E1633+E1644+E1660+E1694+E1707+E1718+E1738+E1745+E1763+E1775+E1791+E1795+E1803+E1811+E1827+E1837+E1507</f>
    </nc>
  </rcc>
  <rcc rId="22045" sId="1">
    <oc r="F20">
      <f>F25+F110+F274+F278+F337+F458+F515+F654+F900+F951+F969+F1036+F1048+F1101+F1118+F1131+F1142+F1145+F1179+F1181+F1188+F1196+F1222+F1247+F1260+F1275+F1313+F1325+F1342+F1363+F1373+F1408+F1415+F1425+F1464+F1489+F1518+F1572+F1633+F1644+F1660+F1694+F1707+F1718+F1738+F1745+F1763+F1775+F1791+F1795+F1803+F1811+F1827+F1837+F1507</f>
    </oc>
    <nc r="F20">
      <f>F25+F110+F274+F278+F337+F458+F515+F654+F900+F951+F969+F1036+F1048+F1101+F1118+F1131+F1142+F1145+F1179+F1181+F1188+F1196+F1222+F1247+F1260+F1275+F1313+F1325+F1342+F1363+F1373+F1408+F1415+F1425+F1464+F1489+F1518+F1572+F1633+F1644+F1660+F1694+F1707+F1718+F1738+F1745+F1763+F1775+F1791+F1795+F1803+F1811+F1827+F1837+F1507</f>
    </nc>
  </rcc>
  <rcc rId="22046" sId="1">
    <oc r="G20">
      <f>G25+G110+G274+G278+G337+G458+G515+G654+G900+G951+G969+G1036+G1048+G1101+G1118+G1131+G1142+G1145+G1179+G1181+G1188+G1196+G1222+G1247+G1260+G1275+G1313+G1325+G1342+G1363+G1373+G1408+G1415+G1425+G1464+G1489+G1518+G1572+G1633+G1644+G1660+G1694+G1707+G1718+G1738+G1745+G1763+G1775+G1791+G1795+G1803+G1811+G1827+G1837+G1507</f>
    </oc>
    <nc r="G20">
      <f>G25+G110+G274+G278+G337+G458+G515+G654+G900+G951+G969+G1036+G1048+G1101+G1118+G1131+G1142+G1145+G1179+G1181+G1188+G1196+G1222+G1247+G1260+G1275+G1313+G1325+G1342+G1363+G1373+G1408+G1415+G1425+G1464+G1489+G1518+G1572+G1633+G1644+G1660+G1694+G1707+G1718+G1738+G1745+G1763+G1775+G1791+G1795+G1803+G1811+G1827+G1837+G1507</f>
    </nc>
  </rcc>
  <rcc rId="22047" sId="1">
    <oc r="H20">
      <f>H25+H110+H274+H278+H337+H458+H515+H654+H900+H951+H969+H1036+H1048+H1101+H1118+H1131+H1142+H1145+H1179+H1181+H1188+H1196+H1222+H1247+H1260+H1275+H1313+H1325+H1342+H1363+H1373+H1408+H1415+H1425+H1464+H1489+H1518+H1572+H1633+H1644+H1660+H1694+H1707+H1718+H1738+H1745+H1763+H1775+H1791+H1795+H1803+H1811+H1827+H1837+H1507</f>
    </oc>
    <nc r="H20">
      <f>H25+H110+H274+H278+H337+H458+H515+H654+H900+H951+H969+H1036+H1048+H1101+H1118+H1131+H1142+H1145+H1179+H1181+H1188+H1196+H1222+H1247+H1260+H1275+H1313+H1325+H1342+H1363+H1373+H1408+H1415+H1425+H1464+H1489+H1518+H1572+H1633+H1644+H1660+H1694+H1707+H1718+H1738+H1745+H1763+H1775+H1791+H1795+H1803+H1811+H1827+H1837+H1507</f>
    </nc>
  </rcc>
  <rcc rId="22048" sId="1">
    <oc r="I20">
      <f>I25+I110+I274+I278+I337+I458+I515+I654+I900+I951+I969+I1036+I1048+I1101+I1118+I1131+I1142+I1145+I1179+I1181+I1188+I1196+I1222+I1247+I1260+I1275+I1313+I1325+I1342+I1363+I1373+I1408+I1415+I1425+I1464+I1489+I1518+I1572+I1633+I1644+I1660+I1694+I1707+I1718+I1738+I1745+I1763+I1775+I1791+I1795+I1803+I1811+I1827+I1837+I1507</f>
    </oc>
    <nc r="I20">
      <f>I25+I110+I274+I278+I337+I458+I515+I654+I900+I951+I969+I1036+I1048+I1101+I1118+I1131+I1142+I1145+I1179+I1181+I1188+I1196+I1222+I1247+I1260+I1275+I1313+I1325+I1342+I1363+I1373+I1408+I1415+I1425+I1464+I1489+I1518+I1572+I1633+I1644+I1660+I1694+I1707+I1718+I1738+I1745+I1763+I1775+I1791+I1795+I1803+I1811+I1827+I1837+I1507</f>
    </nc>
  </rcc>
  <rcc rId="22049" sId="1">
    <oc r="J20">
      <f>J25+J110+J274+J278+J337+J458+J515+J654+J900+J951+J969+J1036+J1048+J1101+J1118+J1131+J1142+J1145+J1179+J1181+J1188+J1196+J1222+J1247+J1260+J1275+J1313+J1325+J1342+J1363+J1373+J1408+J1415+J1425+J1464+J1489+J1518+J1572+J1633+J1644+J1660+J1694+J1707+J1718+J1738+J1745+J1763+J1775+J1791+J1795+J1803+J1811+J1827+J1837+J1507</f>
    </oc>
    <nc r="J20">
      <f>J25+J110+J274+J278+J337+J458+J515+J654+J900+J951+J969+J1036+J1048+J1101+J1118+J1131+J1142+J1145+J1179+J1181+J1188+J1196+J1222+J1247+J1260+J1275+J1313+J1325+J1342+J1363+J1373+J1408+J1415+J1425+J1464+J1489+J1518+J1572+J1633+J1644+J1660+J1694+J1707+J1718+J1738+J1745+J1763+J1775+J1791+J1795+J1803+J1811+J1827+J1837+J1507</f>
    </nc>
  </rcc>
  <rcc rId="22050" sId="1">
    <oc r="K20">
      <f>K25+K110+K274+K278+K337+K458+K515+K654+K900+K951+K969+K1036+K1048+K1101+K1118+K1131+K1142+K1145+K1179+K1181+K1188+K1196+K1222+K1247+K1260+K1275+K1313+K1325+K1342+K1363+K1373+K1408+K1415+K1425+K1464+K1489+K1518+K1572+K1633+K1644+K1660+K1694+K1707+K1718+K1738+K1745+K1763+K1775+K1791+K1795+K1803+K1811+K1827+K1837+K1507</f>
    </oc>
    <nc r="K20">
      <f>K25+K110+K274+K278+K337+K458+K515+K654+K900+K951+K969+K1036+K1048+K1101+K1118+K1131+K1142+K1145+K1179+K1181+K1188+K1196+K1222+K1247+K1260+K1275+K1313+K1325+K1342+K1363+K1373+K1408+K1415+K1425+K1464+K1489+K1518+K1572+K1633+K1644+K1660+K1694+K1707+K1718+K1738+K1745+K1763+K1775+K1791+K1795+K1803+K1811+K1827+K1837+K1507</f>
    </nc>
  </rcc>
  <rcc rId="22051" sId="1">
    <oc r="L20">
      <f>L25+L110+L274+L278+L337+L458+L515+L654+L900+L951+L969+L1036+L1048+L1101+L1118+L1131+L1142+L1145+L1179+L1181+L1188+L1196+L1222+L1247+L1260+L1275+L1313+L1325+L1342+L1363+L1373+L1408+L1415+L1425+L1464+L1489+L1518+L1572+L1633+L1644+L1660+L1694+L1707+L1718+L1738+L1745+L1763+L1775+L1791+L1795+L1803+L1811+L1827+L1837+L1507</f>
    </oc>
    <nc r="L20">
      <f>L25+L110+L274+L278+L337+L458+L515+L654+L900+L951+L969+L1036+L1048+L1101+L1118+L1131+L1142+L1145+L1179+L1181+L1188+L1196+L1222+L1247+L1260+L1275+L1313+L1325+L1342+L1363+L1373+L1408+L1415+L1425+L1464+L1489+L1518+L1572+L1633+L1644+L1660+L1694+L1707+L1718+L1738+L1745+L1763+L1775+L1791+L1795+L1803+L1811+L1827+L1837+L1507</f>
    </nc>
  </rcc>
  <rcc rId="22052" sId="1">
    <oc r="M20">
      <f>M25+M110+M274+M278+M337+M458+M515+M654+M900+M951+M969+M1036+M1048+M1101+M1118+M1131+M1142+M1145+M1179+M1181+M1188+M1196+M1222+M1247+M1260+M1275+M1313+M1325+M1342+M1363+M1373+M1408+M1415+M1425+M1464+M1489+M1518+M1572+M1633+M1644+M1660+M1694+M1707+M1718+M1738+M1745+M1763+M1775+M1791+M1795+M1803+M1811+M1827+M1837+M1507</f>
    </oc>
    <nc r="M20">
      <f>M25+M110+M274+M278+M337+M458+M515+M654+M900+M951+M969+M1036+M1048+M1101+M1118+M1131+M1142+M1145+M1179+M1181+M1188+M1196+M1222+M1247+M1260+M1275+M1313+M1325+M1342+M1363+M1373+M1408+M1415+M1425+M1464+M1489+M1518+M1572+M1633+M1644+M1660+M1694+M1707+M1718+M1738+M1745+M1763+M1775+M1791+M1795+M1803+M1811+M1827+M1837+M1507</f>
    </nc>
  </rcc>
  <rcc rId="22053" sId="1">
    <oc r="N20">
      <f>N25+N110+N274+N278+N337+N458+N515+N654+N900+N951+N969+N1036+N1048+N1101+N1118+N1131+N1142+N1145+N1179+N1181+N1188+N1196+N1222+N1247+N1260+N1275+N1313+N1325+N1342+N1363+N1373+N1408+N1415+N1425+N1464+N1489+N1518+N1572+N1633+N1644+N1660+N1694+N1707+N1718+N1738+N1745+N1763+N1775+N1791+N1795+N1803+N1811+N1827+N1837+N1507</f>
    </oc>
    <nc r="N20">
      <f>N25+N110+N274+N278+N337+N458+N515+N654+N900+N951+N969+N1036+N1048+N1101+N1118+N1131+N1142+N1145+N1179+N1181+N1188+N1196+N1222+N1247+N1260+N1275+N1313+N1325+N1342+N1363+N1373+N1408+N1415+N1425+N1464+N1489+N1518+N1572+N1633+N1644+N1660+N1694+N1707+N1718+N1738+N1745+N1763+N1775+N1791+N1795+N1803+N1811+N1827+N1837+N1507</f>
    </nc>
  </rcc>
  <rcc rId="22054" sId="1">
    <oc r="O20">
      <f>O25+O110+O274+O278+O337+O458+O515+O654+O900+O951+O969+O1036+O1048+O1101+O1118+O1131+O1142+O1145+O1179+O1181+O1188+O1196+O1222+O1247+O1260+O1275+O1313+O1325+O1342+O1363+O1373+O1408+O1415+O1425+O1464+O1489+O1518+O1572+O1633+O1644+O1660+O1694+O1707+O1718+O1738+O1745+O1763+O1775+O1791+O1795+O1803+O1811+O1827+O1837+O1507</f>
    </oc>
    <nc r="O20">
      <f>O25+O110+O274+O278+O337+O458+O515+O654+O900+O951+O969+O1036+O1048+O1101+O1118+O1131+O1142+O1145+O1179+O1181+O1188+O1196+O1222+O1247+O1260+O1275+O1313+O1325+O1342+O1363+O1373+O1408+O1415+O1425+O1464+O1489+O1518+O1572+O1633+O1644+O1660+O1694+O1707+O1718+O1738+O1745+O1763+O1775+O1791+O1795+O1803+O1811+O1827+O1837+O1507</f>
    </nc>
  </rcc>
  <rcc rId="22055" sId="1">
    <oc r="P20">
      <f>P25+P110+P274+P278+P337+P458+P515+P654+P900+P951+P969+P1036+P1048+P1101+P1118+P1131+P1142+P1145+P1179+P1181+P1188+P1196+P1222+P1247+P1260+P1275+P1313+P1325+P1342+P1363+P1373+P1408+P1415+P1425+P1464+P1489+P1518+P1572+P1633+P1644+P1660+P1694+P1707+P1718+P1738+P1745+P1763+P1775+P1791+P1795+P1803+P1811+P1827+P1837+P1507</f>
    </oc>
    <nc r="P20">
      <f>P25+P110+P274+P278+P337+P458+P515+P654+P900+P951+P969+P1036+P1048+P1101+P1118+P1131+P1142+P1145+P1179+P1181+P1188+P1196+P1222+P1247+P1260+P1275+P1313+P1325+P1342+P1363+P1373+P1408+P1415+P1425+P1464+P1489+P1518+P1572+P1633+P1644+P1660+P1694+P1707+P1718+P1738+P1745+P1763+P1775+P1791+P1795+P1803+P1811+P1827+P1837+P1507</f>
    </nc>
  </rcc>
  <rcc rId="22056" sId="1">
    <oc r="Q20">
      <f>Q25+Q110+Q274+Q278+Q337+Q458+Q515+Q654+Q900+Q951+Q969+Q1036+Q1048+Q1101+Q1118+Q1131+Q1142+Q1145+Q1179+Q1181+Q1188+Q1196+Q1222+Q1247+Q1260+Q1275+Q1313+Q1325+Q1342+Q1363+Q1373+Q1408+Q1415+Q1425+Q1464+Q1489+Q1518+Q1572+Q1633+Q1644+Q1660+Q1694+Q1707+Q1718+Q1738+Q1745+Q1763+Q1775+Q1791+Q1795+Q1803+Q1811+Q1827+Q1837+Q1507</f>
    </oc>
    <nc r="Q20">
      <f>Q25+Q110+Q274+Q278+Q337+Q458+Q515+Q654+Q900+Q951+Q969+Q1036+Q1048+Q1101+Q1118+Q1131+Q1142+Q1145+Q1179+Q1181+Q1188+Q1196+Q1222+Q1247+Q1260+Q1275+Q1313+Q1325+Q1342+Q1363+Q1373+Q1408+Q1415+Q1425+Q1464+Q1489+Q1518+Q1572+Q1633+Q1644+Q1660+Q1694+Q1707+Q1718+Q1738+Q1745+Q1763+Q1775+Q1791+Q1795+Q1803+Q1811+Q1827+Q1837+Q1507</f>
    </nc>
  </rcc>
  <rcc rId="22057" sId="1">
    <oc r="D21">
      <f>D28+D194+D389+D476+D543+D917+D957+D990+D1010+D1018+D1038+D1077+D1107+D1122+D1136+D1147+D1190+D1199+D1212+D1229+D1262+D1289+D1317+D1327+D1344+D1359+D1365+D1379+D1410+D1418+D1437+D1474+D1498+D1544+D1574+D1582+D1636+D1651+D1680+D1688+D1697+D1701+D1711+D1731+D1740+D1747+D1767+D1779+D1798+D1805+D1813+D1819+D1833+D1845+D1509</f>
    </oc>
    <nc r="D21">
      <f>D28+D194+D389+D476+D543+D917+D957+D990+D1010+D1018+D1038+D1077+D1107+D1122+D1136+D1147+D1190+D1199+D1212+D1229+D1262+D1289+D1317+D1327+D1344+D1359+D1365+D1379+D1410+D1418+D1437+D1474+D1498+D1544+D1574+D1582+D1636+D1651+D1680+D1688+D1697+D1701+D1711+D1731+D1740+D1747+D1767+D1779+D1798+D1805+D1813+D1819+D1833+D1845+D1509+D742+D1782</f>
    </nc>
  </rcc>
  <rcc rId="22058" sId="1">
    <oc r="E21">
      <f>E28+E194+E389+E476+E543+E917+E957+E990+E1010+E1018+E1038+E1077+E1107+E1122+E1136+E1147+E1190+E1199+E1212+E1229+E1262+E1289+E1317+E1327+E1344+E1359+E1365+E1379+E1410+E1418+E1437+E1474+E1498+E1544+E1574+E1582+E1636+E1651+E1680+E1688+E1697+E1701+E1711+E1731+E1740+E1747+E1767+E1779+E1798+E1805+E1813+E1819+E1833+E1845+E1509</f>
    </oc>
    <nc r="E21">
      <f>E28+E194+E389+E476+E543+E917+E957+E990+E1010+E1018+E1038+E1077+E1107+E1122+E1136+E1147+E1190+E1199+E1212+E1229+E1262+E1289+E1317+E1327+E1344+E1359+E1365+E1379+E1410+E1418+E1437+E1474+E1498+E1544+E1574+E1582+E1636+E1651+E1680+E1688+E1697+E1701+E1711+E1731+E1740+E1747+E1767+E1779+E1798+E1805+E1813+E1819+E1833+E1845+E1509+E742+E1782</f>
    </nc>
  </rcc>
  <rcc rId="22059" sId="1">
    <oc r="F21">
      <f>F28+F194+F389+F476+F543+F917+F957+F990+F1010+F1018+F1038+F1077+F1107+F1122+F1136+F1147+F1190+F1199+F1212+F1229+F1262+F1289+F1317+F1327+F1344+F1359+F1365+F1379+F1410+F1418+F1437+F1474+F1498+F1544+F1574+F1582+F1636+F1651+F1680+F1688+F1697+F1701+F1711+F1731+F1740+F1747+F1767+F1779+F1798+F1805+F1813+F1819+F1833+F1845+F1509</f>
    </oc>
    <nc r="F21">
      <f>F28+F194+F389+F476+F543+F917+F957+F990+F1010+F1018+F1038+F1077+F1107+F1122+F1136+F1147+F1190+F1199+F1212+F1229+F1262+F1289+F1317+F1327+F1344+F1359+F1365+F1379+F1410+F1418+F1437+F1474+F1498+F1544+F1574+F1582+F1636+F1651+F1680+F1688+F1697+F1701+F1711+F1731+F1740+F1747+F1767+F1779+F1798+F1805+F1813+F1819+F1833+F1845+F1509+F742+F1782</f>
    </nc>
  </rcc>
  <rcc rId="22060" sId="1">
    <oc r="G21">
      <f>G28+G194+G389+G476+G543+G917+G957+G990+G1010+G1018+G1038+G1077+G1107+G1122+G1136+G1147+G1190+G1199+G1212+G1229+G1262+G1289+G1317+G1327+G1344+G1359+G1365+G1379+G1410+G1418+G1437+G1474+G1498+G1544+G1574+G1582+G1636+G1651+G1680+G1688+G1697+G1701+G1711+G1731+G1740+G1747+G1767+G1779+G1798+G1805+G1813+G1819+G1833+G1845+G1509</f>
    </oc>
    <nc r="G21">
      <f>G28+G194+G389+G476+G543+G917+G957+G990+G1010+G1018+G1038+G1077+G1107+G1122+G1136+G1147+G1190+G1199+G1212+G1229+G1262+G1289+G1317+G1327+G1344+G1359+G1365+G1379+G1410+G1418+G1437+G1474+G1498+G1544+G1574+G1582+G1636+G1651+G1680+G1688+G1697+G1701+G1711+G1731+G1740+G1747+G1767+G1779+G1798+G1805+G1813+G1819+G1833+G1845+G1509+G742+G1782</f>
    </nc>
  </rcc>
  <rcc rId="22061" sId="1">
    <oc r="H21">
      <f>H28+H194+H389+H476+H543+H917+H957+H990+H1010+H1018+H1038+H1077+H1107+H1122+H1136+H1147+H1190+H1199+H1212+H1229+H1262+H1289+H1317+H1327+H1344+H1359+H1365+H1379+H1410+H1418+H1437+H1474+H1498+H1544+H1574+H1582+H1636+H1651+H1680+H1688+H1697+H1701+H1711+H1731+H1740+H1747+H1767+H1779+H1798+H1805+H1813+H1819+H1833+H1845+H1509</f>
    </oc>
    <nc r="H21">
      <f>H28+H194+H389+H476+H543+H917+H957+H990+H1010+H1018+H1038+H1077+H1107+H1122+H1136+H1147+H1190+H1199+H1212+H1229+H1262+H1289+H1317+H1327+H1344+H1359+H1365+H1379+H1410+H1418+H1437+H1474+H1498+H1544+H1574+H1582+H1636+H1651+H1680+H1688+H1697+H1701+H1711+H1731+H1740+H1747+H1767+H1779+H1798+H1805+H1813+H1819+H1833+H1845+H1509+H742+H1782</f>
    </nc>
  </rcc>
  <rcc rId="22062" sId="1">
    <oc r="I21">
      <f>I28+I194+I389+I476+I543+I917+I957+I990+I1010+I1018+I1038+I1077+I1107+I1122+I1136+I1147+I1190+I1199+I1212+I1229+I1262+I1289+I1317+I1327+I1344+I1359+I1365+I1379+I1410+I1418+I1437+I1474+I1498+I1544+I1574+I1582+I1636+I1651+I1680+I1688+I1697+I1701+I1711+I1731+I1740+I1747+I1767+I1779+I1798+I1805+I1813+I1819+I1833+I1845+I1509</f>
    </oc>
    <nc r="I21">
      <f>I28+I194+I389+I476+I543+I917+I957+I990+I1010+I1018+I1038+I1077+I1107+I1122+I1136+I1147+I1190+I1199+I1212+I1229+I1262+I1289+I1317+I1327+I1344+I1359+I1365+I1379+I1410+I1418+I1437+I1474+I1498+I1544+I1574+I1582+I1636+I1651+I1680+I1688+I1697+I1701+I1711+I1731+I1740+I1747+I1767+I1779+I1798+I1805+I1813+I1819+I1833+I1845+I1509+I742+I1782</f>
    </nc>
  </rcc>
  <rcc rId="22063" sId="1">
    <oc r="J21">
      <f>J28+J194+J389+J476+J543+J917+J957+J990+J1010+J1018+J1038+J1077+J1107+J1122+J1136+J1147+J1190+J1199+J1212+J1229+J1262+J1289+J1317+J1327+J1344+J1359+J1365+J1379+J1410+J1418+J1437+J1474+J1498+J1544+J1574+J1582+J1636+J1651+J1680+J1688+J1697+J1701+J1711+J1731+J1740+J1747+J1767+J1779+J1798+J1805+J1813+J1819+J1833+J1845+J1509</f>
    </oc>
    <nc r="J21">
      <f>J28+J194+J389+J476+J543+J917+J957+J990+J1010+J1018+J1038+J1077+J1107+J1122+J1136+J1147+J1190+J1199+J1212+J1229+J1262+J1289+J1317+J1327+J1344+J1359+J1365+J1379+J1410+J1418+J1437+J1474+J1498+J1544+J1574+J1582+J1636+J1651+J1680+J1688+J1697+J1701+J1711+J1731+J1740+J1747+J1767+J1779+J1798+J1805+J1813+J1819+J1833+J1845+J1509+J742+J1782</f>
    </nc>
  </rcc>
  <rcc rId="22064" sId="1">
    <oc r="K21">
      <f>K28+K194+K389+K476+K543+K917+K957+K990+K1010+K1018+K1038+K1077+K1107+K1122+K1136+K1147+K1190+K1199+K1212+K1229+K1262+K1289+K1317+K1327+K1344+K1359+K1365+K1379+K1410+K1418+K1437+K1474+K1498+K1544+K1574+K1582+K1636+K1651+K1680+K1688+K1697+K1701+K1711+K1731+K1740+K1747+K1767+K1779+K1798+K1805+K1813+K1819+K1833+K1845+K1509</f>
    </oc>
    <nc r="K21">
      <f>K28+K194+K389+K476+K543+K917+K957+K990+K1010+K1018+K1038+K1077+K1107+K1122+K1136+K1147+K1190+K1199+K1212+K1229+K1262+K1289+K1317+K1327+K1344+K1359+K1365+K1379+K1410+K1418+K1437+K1474+K1498+K1544+K1574+K1582+K1636+K1651+K1680+K1688+K1697+K1701+K1711+K1731+K1740+K1747+K1767+K1779+K1798+K1805+K1813+K1819+K1833+K1845+K1509+K742+K1782</f>
    </nc>
  </rcc>
  <rcc rId="22065" sId="1">
    <oc r="L21">
      <f>L28+L194+L389+L476+L543+L917+L957+L990+L1010+L1018+L1038+L1077+L1107+L1122+L1136+L1147+L1190+L1199+L1212+L1229+L1262+L1289+L1317+L1327+L1344+L1359+L1365+L1379+L1410+L1418+L1437+L1474+L1498+L1544+L1574+L1582+L1636+L1651+L1680+L1688+L1697+L1701+L1711+L1731+L1740+L1747+L1767+L1779+L1798+L1805+L1813+L1819+L1833+L1845+L1509</f>
    </oc>
    <nc r="L21">
      <f>L28+L194+L389+L476+L543+L917+L957+L990+L1010+L1018+L1038+L1077+L1107+L1122+L1136+L1147+L1190+L1199+L1212+L1229+L1262+L1289+L1317+L1327+L1344+L1359+L1365+L1379+L1410+L1418+L1437+L1474+L1498+L1544+L1574+L1582+L1636+L1651+L1680+L1688+L1697+L1701+L1711+L1731+L1740+L1747+L1767+L1779+L1798+L1805+L1813+L1819+L1833+L1845+L1509+L742+L1782</f>
    </nc>
  </rcc>
  <rcc rId="22066" sId="1">
    <oc r="M21">
      <f>M28+M194+M389+M476+M543+M917+M957+M990+M1010+M1018+M1038+M1077+M1107+M1122+M1136+M1147+M1190+M1199+M1212+M1229+M1262+M1289+M1317+M1327+M1344+M1359+M1365+M1379+M1410+M1418+M1437+M1474+M1498+M1544+M1574+M1582+M1636+M1651+M1680+M1688+M1697+M1701+M1711+M1731+M1740+M1747+M1767+M1779+M1798+M1805+M1813+M1819+M1833+M1845+M1509</f>
    </oc>
    <nc r="M21">
      <f>M28+M194+M389+M476+M543+M917+M957+M990+M1010+M1018+M1038+M1077+M1107+M1122+M1136+M1147+M1190+M1199+M1212+M1229+M1262+M1289+M1317+M1327+M1344+M1359+M1365+M1379+M1410+M1418+M1437+M1474+M1498+M1544+M1574+M1582+M1636+M1651+M1680+M1688+M1697+M1701+M1711+M1731+M1740+M1747+M1767+M1779+M1798+M1805+M1813+M1819+M1833+M1845+M1509+M742+M1782</f>
    </nc>
  </rcc>
  <rcc rId="22067" sId="1">
    <oc r="N21">
      <f>N28+N194+N389+N476+N543+N917+N957+N990+N1010+N1018+N1038+N1077+N1107+N1122+N1136+N1147+N1190+N1199+N1212+N1229+N1262+N1289+N1317+N1327+N1344+N1359+N1365+N1379+N1410+N1418+N1437+N1474+N1498+N1544+N1574+N1582+N1636+N1651+N1680+N1688+N1697+N1701+N1711+N1731+N1740+N1747+N1767+N1779+N1798+N1805+N1813+N1819+N1833+N1845+N1509</f>
    </oc>
    <nc r="N21">
      <f>N28+N194+N389+N476+N543+N917+N957+N990+N1010+N1018+N1038+N1077+N1107+N1122+N1136+N1147+N1190+N1199+N1212+N1229+N1262+N1289+N1317+N1327+N1344+N1359+N1365+N1379+N1410+N1418+N1437+N1474+N1498+N1544+N1574+N1582+N1636+N1651+N1680+N1688+N1697+N1701+N1711+N1731+N1740+N1747+N1767+N1779+N1798+N1805+N1813+N1819+N1833+N1845+N1509+N742+N1782</f>
    </nc>
  </rcc>
  <rcc rId="22068" sId="1">
    <oc r="O21">
      <f>O28+O194+O389+O476+O543+O917+O957+O990+O1010+O1018+O1038+O1077+O1107+O1122+O1136+O1147+O1190+O1199+O1212+O1229+O1262+O1289+O1317+O1327+O1344+O1359+O1365+O1379+O1410+O1418+O1437+O1474+O1498+O1544+O1574+O1582+O1636+O1651+O1680+O1688+O1697+O1701+O1711+O1731+O1740+O1747+O1767+O1779+O1798+O1805+O1813+O1819+O1833+O1845+O1509</f>
    </oc>
    <nc r="O21">
      <f>O28+O194+O389+O476+O543+O917+O957+O990+O1010+O1018+O1038+O1077+O1107+O1122+O1136+O1147+O1190+O1199+O1212+O1229+O1262+O1289+O1317+O1327+O1344+O1359+O1365+O1379+O1410+O1418+O1437+O1474+O1498+O1544+O1574+O1582+O1636+O1651+O1680+O1688+O1697+O1701+O1711+O1731+O1740+O1747+O1767+O1779+O1798+O1805+O1813+O1819+O1833+O1845+O1509+O742+O1782</f>
    </nc>
  </rcc>
  <rcc rId="22069" sId="1">
    <oc r="P21">
      <f>P28+P194+P389+P476+P543+P917+P957+P990+P1010+P1018+P1038+P1077+P1107+P1122+P1136+P1147+P1190+P1199+P1212+P1229+P1262+P1289+P1317+P1327+P1344+P1359+P1365+P1379+P1410+P1418+P1437+P1474+P1498+P1544+P1574+P1582+P1636+P1651+P1680+P1688+P1697+P1701+P1711+P1731+P1740+P1747+P1767+P1779+P1798+P1805+P1813+P1819+P1833+P1845+P1509</f>
    </oc>
    <nc r="P21">
      <f>P28+P194+P389+P476+P543+P917+P957+P990+P1010+P1018+P1038+P1077+P1107+P1122+P1136+P1147+P1190+P1199+P1212+P1229+P1262+P1289+P1317+P1327+P1344+P1359+P1365+P1379+P1410+P1418+P1437+P1474+P1498+P1544+P1574+P1582+P1636+P1651+P1680+P1688+P1697+P1701+P1711+P1731+P1740+P1747+P1767+P1779+P1798+P1805+P1813+P1819+P1833+P1845+P1509+P742+P1782</f>
    </nc>
  </rcc>
  <rcc rId="22070" sId="1">
    <oc r="Q21">
      <f>Q28+Q194+Q389+Q476+Q543+Q917+Q957+Q990+Q1010+Q1018+Q1038+Q1077+Q1107+Q1122+Q1136+Q1147+Q1190+Q1199+Q1212+Q1229+Q1262+Q1289+Q1317+Q1327+Q1344+Q1359+Q1365+Q1379+Q1410+Q1418+Q1437+Q1474+Q1498+Q1544+Q1574+Q1582+Q1636+Q1651+Q1680+Q1688+Q1697+Q1701+Q1711+Q1731+Q1740+Q1747+Q1767+Q1779+Q1798+Q1805+Q1813+Q1819+Q1833+Q1845+Q1509</f>
    </oc>
    <nc r="Q21">
      <f>Q28+Q194+Q389+Q476+Q543+Q917+Q957+Q990+Q1010+Q1018+Q1038+Q1077+Q1107+Q1122+Q1136+Q1147+Q1190+Q1199+Q1212+Q1229+Q1262+Q1289+Q1317+Q1327+Q1344+Q1359+Q1365+Q1379+Q1410+Q1418+Q1437+Q1474+Q1498+Q1544+Q1574+Q1582+Q1636+Q1651+Q1680+Q1688+Q1697+Q1701+Q1711+Q1731+Q1740+Q1747+Q1767+Q1779+Q1798+Q1805+Q1813+Q1819+Q1833+Q1845+Q1509+Q742+Q1782</f>
    </nc>
  </rcc>
  <rcc rId="22071" sId="1">
    <oc r="D22">
      <f>D23+D25+D28</f>
    </oc>
    <nc r="D22">
      <f>D23+D25+D28</f>
    </nc>
  </rcc>
  <rcc rId="22072" sId="1">
    <oc r="E22">
      <f>E23+E25+E28</f>
    </oc>
    <nc r="E22">
      <f>E23+E25+E28</f>
    </nc>
  </rcc>
  <rcc rId="22073" sId="1">
    <oc r="F22">
      <f>F23+F25+F28</f>
    </oc>
    <nc r="F22">
      <f>F23+F25+F28</f>
    </nc>
  </rcc>
  <rcc rId="22074" sId="1">
    <oc r="G22">
      <f>G23+G25+G28</f>
    </oc>
    <nc r="G22">
      <f>G23+G25+G28</f>
    </nc>
  </rcc>
  <rcc rId="22075" sId="1">
    <oc r="H22">
      <f>H23+H25+H28</f>
    </oc>
    <nc r="H22">
      <f>H23+H25+H28</f>
    </nc>
  </rcc>
  <rcc rId="22076" sId="1">
    <oc r="I22">
      <f>I23+I25+I28</f>
    </oc>
    <nc r="I22">
      <f>I23+I25+I28</f>
    </nc>
  </rcc>
  <rcc rId="22077" sId="1">
    <oc r="J22">
      <f>J23+J25+J28</f>
    </oc>
    <nc r="J22">
      <f>J23+J25+J28</f>
    </nc>
  </rcc>
  <rcc rId="22078" sId="1">
    <oc r="K22">
      <f>K23+K25+K28</f>
    </oc>
    <nc r="K22">
      <f>K23+K25+K28</f>
    </nc>
  </rcc>
  <rcc rId="22079" sId="1">
    <oc r="L22">
      <f>L23+L25+L28</f>
    </oc>
    <nc r="L22">
      <f>L23+L25+L28</f>
    </nc>
  </rcc>
  <rcc rId="22080" sId="1">
    <oc r="M22">
      <f>M23+M25+M28</f>
    </oc>
    <nc r="M22">
      <f>M23+M25+M28</f>
    </nc>
  </rcc>
  <rcc rId="22081" sId="1">
    <oc r="N22">
      <f>N23+N25+N28</f>
    </oc>
    <nc r="N22">
      <f>N23+N25+N28</f>
    </nc>
  </rcc>
  <rcc rId="22082" sId="1">
    <oc r="O22">
      <f>O23+O25+O28</f>
    </oc>
    <nc r="O22">
      <f>O23+O25+O28</f>
    </nc>
  </rcc>
  <rcc rId="22083" sId="1" odxf="1" dxf="1">
    <oc r="P22">
      <f>P23+P25+P28</f>
    </oc>
    <nc r="P22">
      <f>P23+P25+P28</f>
    </nc>
    <odxf>
      <border outline="0">
        <right/>
      </border>
    </odxf>
    <ndxf>
      <border outline="0">
        <right style="thin">
          <color indexed="64"/>
        </right>
      </border>
    </ndxf>
  </rcc>
  <rcc rId="22084" sId="1">
    <oc r="Q22">
      <f>Q23+Q25+Q28</f>
    </oc>
    <nc r="Q22">
      <f>Q23+Q25+Q28</f>
    </nc>
  </rcc>
  <rcc rId="22085" sId="1">
    <oc r="D30">
      <f>D31+D110+D194</f>
    </oc>
    <nc r="D30">
      <f>D31+D110+D194</f>
    </nc>
  </rcc>
  <rcc rId="22086" sId="1">
    <oc r="E30">
      <f>E31+E110+E194</f>
    </oc>
    <nc r="E30">
      <f>E31+E110+E194</f>
    </nc>
  </rcc>
  <rcc rId="22087" sId="1">
    <oc r="F30">
      <f>F31+F110+F194</f>
    </oc>
    <nc r="F30">
      <f>F31+F110+F194</f>
    </nc>
  </rcc>
  <rcc rId="22088" sId="1">
    <oc r="G30">
      <f>G31+G110+G194</f>
    </oc>
    <nc r="G30">
      <f>G31+G110+G194</f>
    </nc>
  </rcc>
  <rcc rId="22089" sId="1">
    <oc r="H30">
      <f>H31+H110+H194</f>
    </oc>
    <nc r="H30">
      <f>H31+H110+H194</f>
    </nc>
  </rcc>
  <rcc rId="22090" sId="1">
    <oc r="I30">
      <f>I31+I110+I194</f>
    </oc>
    <nc r="I30">
      <f>I31+I110+I194</f>
    </nc>
  </rcc>
  <rcc rId="22091" sId="1">
    <oc r="J30">
      <f>J31+J110+J194</f>
    </oc>
    <nc r="J30">
      <f>J31+J110+J194</f>
    </nc>
  </rcc>
  <rcc rId="22092" sId="1">
    <oc r="K30">
      <f>K31+K110+K194</f>
    </oc>
    <nc r="K30">
      <f>K31+K110+K194</f>
    </nc>
  </rcc>
  <rcc rId="22093" sId="1">
    <oc r="L30">
      <f>L31+L110+L194</f>
    </oc>
    <nc r="L30">
      <f>L31+L110+L194</f>
    </nc>
  </rcc>
  <rcc rId="22094" sId="1">
    <oc r="M30">
      <f>M31+M110+M194</f>
    </oc>
    <nc r="M30">
      <f>M31+M110+M194</f>
    </nc>
  </rcc>
  <rcc rId="22095" sId="1">
    <oc r="N30">
      <f>N31+N110+N194</f>
    </oc>
    <nc r="N30">
      <f>N31+N110+N194</f>
    </nc>
  </rcc>
  <rcc rId="22096" sId="1">
    <oc r="O30">
      <f>O31+O110+O194</f>
    </oc>
    <nc r="O30">
      <f>O31+O110+O194</f>
    </nc>
  </rcc>
  <rcc rId="22097" sId="1">
    <oc r="P30">
      <f>P31+P110+P194</f>
    </oc>
    <nc r="P30">
      <f>P31+P110+P194</f>
    </nc>
  </rcc>
  <rcc rId="22098" sId="1">
    <oc r="Q30">
      <f>Q31+Q110+Q194</f>
    </oc>
    <nc r="Q30">
      <f>Q31+Q110+Q194</f>
    </nc>
  </rcc>
  <rcc rId="22099" sId="1">
    <oc r="D25">
      <f>D26+D27</f>
    </oc>
    <nc r="D25">
      <f>D26+D27</f>
    </nc>
  </rcc>
  <rcc rId="22100" sId="1">
    <oc r="E25">
      <f>E26+E27</f>
    </oc>
    <nc r="E25">
      <f>E26+E27</f>
    </nc>
  </rcc>
  <rcc rId="22101" sId="1">
    <oc r="F25">
      <f>F26+F27</f>
    </oc>
    <nc r="F25">
      <f>F26+F27</f>
    </nc>
  </rcc>
  <rcc rId="22102" sId="1">
    <oc r="G25">
      <f>G26+G27</f>
    </oc>
    <nc r="G25">
      <f>G26+G27</f>
    </nc>
  </rcc>
  <rcc rId="22103" sId="1">
    <oc r="H25">
      <f>H26+H27</f>
    </oc>
    <nc r="H25">
      <f>H26+H27</f>
    </nc>
  </rcc>
  <rcc rId="22104" sId="1">
    <oc r="I25">
      <f>I26+I27</f>
    </oc>
    <nc r="I25">
      <f>I26+I27</f>
    </nc>
  </rcc>
  <rcc rId="22105" sId="1">
    <oc r="J25">
      <f>J26+J27</f>
    </oc>
    <nc r="J25">
      <f>J26+J27</f>
    </nc>
  </rcc>
  <rcc rId="22106" sId="1">
    <oc r="K25">
      <f>K26+K27</f>
    </oc>
    <nc r="K25">
      <f>K26+K27</f>
    </nc>
  </rcc>
  <rcc rId="22107" sId="1">
    <oc r="L25">
      <f>L26+L27</f>
    </oc>
    <nc r="L25">
      <f>L26+L27</f>
    </nc>
  </rcc>
  <rcc rId="22108" sId="1">
    <oc r="M25">
      <f>M26+M27</f>
    </oc>
    <nc r="M25">
      <f>M26+M27</f>
    </nc>
  </rcc>
  <rcc rId="22109" sId="1">
    <oc r="N25">
      <f>N26+N27</f>
    </oc>
    <nc r="N25">
      <f>N26+N27</f>
    </nc>
  </rcc>
  <rcc rId="22110" sId="1">
    <oc r="O25">
      <f>O26+O27</f>
    </oc>
    <nc r="O25">
      <f>O26+O27</f>
    </nc>
  </rcc>
  <rcc rId="22111" sId="1">
    <oc r="P25">
      <f>P26+P27</f>
    </oc>
    <nc r="P25">
      <f>P26+P27</f>
    </nc>
  </rcc>
  <rcc rId="22112" sId="1">
    <oc r="Q25">
      <f>Q26+Q27</f>
    </oc>
    <nc r="Q25">
      <f>Q26+Q27</f>
    </nc>
  </rcc>
  <rcc rId="22113" sId="1">
    <oc r="D31">
      <f>SUM(D32:D109)</f>
    </oc>
    <nc r="D31">
      <f>SUM(D32:D109)</f>
    </nc>
  </rcc>
  <rcc rId="22114" sId="1">
    <oc r="E31">
      <f>SUM(E32:E109)</f>
    </oc>
    <nc r="E31">
      <f>SUM(E32:E109)</f>
    </nc>
  </rcc>
  <rcc rId="22115" sId="1">
    <oc r="F31">
      <f>SUM(F32:F109)</f>
    </oc>
    <nc r="F31">
      <f>SUM(F32:F109)</f>
    </nc>
  </rcc>
  <rcc rId="22116" sId="1">
    <oc r="G31">
      <f>SUM(G32:G109)</f>
    </oc>
    <nc r="G31">
      <f>SUM(G32:G109)</f>
    </nc>
  </rcc>
  <rcc rId="22117" sId="1">
    <oc r="H31">
      <f>SUM(H32:H109)</f>
    </oc>
    <nc r="H31">
      <f>SUM(H32:H109)</f>
    </nc>
  </rcc>
  <rcc rId="22118" sId="1">
    <oc r="I31">
      <f>SUM(I32:I109)</f>
    </oc>
    <nc r="I31">
      <f>SUM(I32:I109)</f>
    </nc>
  </rcc>
  <rcc rId="22119" sId="1">
    <oc r="J31">
      <f>SUM(J32:J109)</f>
    </oc>
    <nc r="J31">
      <f>SUM(J32:J109)</f>
    </nc>
  </rcc>
  <rcc rId="22120" sId="1">
    <oc r="K31">
      <f>SUM(K32:K109)</f>
    </oc>
    <nc r="K31">
      <f>SUM(K32:K109)</f>
    </nc>
  </rcc>
  <rcc rId="22121" sId="1">
    <oc r="L31">
      <f>SUM(L32:L109)</f>
    </oc>
    <nc r="L31">
      <f>SUM(L32:L109)</f>
    </nc>
  </rcc>
  <rcc rId="22122" sId="1">
    <oc r="M31">
      <f>SUM(M32:M109)</f>
    </oc>
    <nc r="M31">
      <f>SUM(M32:M109)</f>
    </nc>
  </rcc>
  <rcc rId="22123" sId="1">
    <oc r="N31">
      <f>SUM(N32:N109)</f>
    </oc>
    <nc r="N31">
      <f>SUM(N32:N109)</f>
    </nc>
  </rcc>
  <rcc rId="22124" sId="1">
    <oc r="O31">
      <f>SUM(O32:O109)</f>
    </oc>
    <nc r="O31">
      <f>SUM(O32:O109)</f>
    </nc>
  </rcc>
  <rcc rId="22125" sId="1">
    <oc r="P31">
      <f>SUM(P32:P109)</f>
    </oc>
    <nc r="P31">
      <f>SUM(P32:P109)</f>
    </nc>
  </rcc>
  <rcc rId="22126" sId="1">
    <oc r="Q31">
      <f>SUM(Q32:Q109)</f>
    </oc>
    <nc r="Q31">
      <f>SUM(Q32:Q109)</f>
    </nc>
  </rcc>
  <rcc rId="22127" sId="1">
    <oc r="D110">
      <f>SUM(D111:D193)</f>
    </oc>
    <nc r="D110">
      <f>SUM(D111:D193)</f>
    </nc>
  </rcc>
  <rcc rId="22128" sId="1">
    <oc r="E110">
      <f>SUM(E111:E193)</f>
    </oc>
    <nc r="E110">
      <f>SUM(E111:E193)</f>
    </nc>
  </rcc>
  <rcc rId="22129" sId="1">
    <oc r="F110">
      <f>SUM(F111:F193)</f>
    </oc>
    <nc r="F110">
      <f>SUM(F111:F193)</f>
    </nc>
  </rcc>
  <rcc rId="22130" sId="1">
    <oc r="G110">
      <f>SUM(G111:G193)</f>
    </oc>
    <nc r="G110">
      <f>SUM(G111:G193)</f>
    </nc>
  </rcc>
  <rcc rId="22131" sId="1">
    <oc r="H110">
      <f>SUM(H111:H193)</f>
    </oc>
    <nc r="H110">
      <f>SUM(H111:H193)</f>
    </nc>
  </rcc>
  <rcc rId="22132" sId="1">
    <oc r="I110">
      <f>SUM(I111:I193)</f>
    </oc>
    <nc r="I110">
      <f>SUM(I111:I193)</f>
    </nc>
  </rcc>
  <rcc rId="22133" sId="1">
    <oc r="J110">
      <f>SUM(J111:J193)</f>
    </oc>
    <nc r="J110">
      <f>SUM(J111:J193)</f>
    </nc>
  </rcc>
  <rcc rId="22134" sId="1">
    <oc r="K110">
      <f>SUM(K111:K193)</f>
    </oc>
    <nc r="K110">
      <f>SUM(K111:K193)</f>
    </nc>
  </rcc>
  <rcc rId="22135" sId="1">
    <oc r="L110">
      <f>SUM(L111:L193)</f>
    </oc>
    <nc r="L110">
      <f>SUM(L111:L193)</f>
    </nc>
  </rcc>
  <rcc rId="22136" sId="1">
    <oc r="M110">
      <f>SUM(M111:M193)</f>
    </oc>
    <nc r="M110">
      <f>SUM(M111:M193)</f>
    </nc>
  </rcc>
  <rcc rId="22137" sId="1">
    <oc r="N110">
      <f>SUM(N111:N193)</f>
    </oc>
    <nc r="N110">
      <f>SUM(N111:N193)</f>
    </nc>
  </rcc>
  <rcc rId="22138" sId="1">
    <oc r="O110">
      <f>SUM(O111:O193)</f>
    </oc>
    <nc r="O110">
      <f>SUM(O111:O193)</f>
    </nc>
  </rcc>
  <rcc rId="22139" sId="1">
    <oc r="P110">
      <f>SUM(P111:P193)</f>
    </oc>
    <nc r="P110">
      <f>SUM(P111:P193)</f>
    </nc>
  </rcc>
  <rcc rId="22140" sId="1">
    <oc r="Q110">
      <f>SUM(Q111:Q193)</f>
    </oc>
    <nc r="Q110">
      <f>SUM(Q111:Q193)</f>
    </nc>
  </rcc>
  <rcc rId="22141" sId="1">
    <oc r="D194">
      <f>SUM(D195:D266)</f>
    </oc>
    <nc r="D194">
      <f>SUM(D195:D266)</f>
    </nc>
  </rcc>
  <rcc rId="22142" sId="1">
    <oc r="E194">
      <f>SUM(E195:E266)</f>
    </oc>
    <nc r="E194">
      <f>SUM(E195:E266)</f>
    </nc>
  </rcc>
  <rcc rId="22143" sId="1">
    <oc r="F194">
      <f>SUM(F195:F266)</f>
    </oc>
    <nc r="F194">
      <f>SUM(F195:F266)</f>
    </nc>
  </rcc>
  <rcc rId="22144" sId="1">
    <oc r="G194">
      <f>SUM(G195:G266)</f>
    </oc>
    <nc r="G194">
      <f>SUM(G195:G266)</f>
    </nc>
  </rcc>
  <rcc rId="22145" sId="1">
    <oc r="H194">
      <f>SUM(H195:H266)</f>
    </oc>
    <nc r="H194">
      <f>SUM(H195:H266)</f>
    </nc>
  </rcc>
  <rcc rId="22146" sId="1">
    <oc r="I194">
      <f>SUM(I195:I266)</f>
    </oc>
    <nc r="I194">
      <f>SUM(I195:I266)</f>
    </nc>
  </rcc>
  <rcc rId="22147" sId="1">
    <oc r="J194">
      <f>SUM(J195:J266)</f>
    </oc>
    <nc r="J194">
      <f>SUM(J195:J266)</f>
    </nc>
  </rcc>
  <rcc rId="22148" sId="1">
    <oc r="K194">
      <f>SUM(K195:K266)</f>
    </oc>
    <nc r="K194">
      <f>SUM(K195:K266)</f>
    </nc>
  </rcc>
  <rcc rId="22149" sId="1">
    <oc r="L194">
      <f>SUM(L195:L266)</f>
    </oc>
    <nc r="L194">
      <f>SUM(L195:L266)</f>
    </nc>
  </rcc>
  <rcc rId="22150" sId="1">
    <oc r="M194">
      <f>SUM(M195:M266)</f>
    </oc>
    <nc r="M194">
      <f>SUM(M195:M266)</f>
    </nc>
  </rcc>
  <rcc rId="22151" sId="1">
    <oc r="N194">
      <f>SUM(N195:N266)</f>
    </oc>
    <nc r="N194">
      <f>SUM(N195:N266)</f>
    </nc>
  </rcc>
  <rcc rId="22152" sId="1">
    <oc r="O194">
      <f>SUM(O195:O266)</f>
    </oc>
    <nc r="O194">
      <f>SUM(O195:O266)</f>
    </nc>
  </rcc>
  <rcc rId="22153" sId="1">
    <oc r="P194">
      <f>SUM(P195:P266)</f>
    </oc>
    <nc r="P194">
      <f>SUM(P195:P266)</f>
    </nc>
  </rcc>
  <rcc rId="22154" sId="1">
    <oc r="Q194">
      <f>SUM(Q195:Q266)</f>
    </oc>
    <nc r="Q194">
      <f>SUM(Q195:Q266)</f>
    </nc>
  </rcc>
  <rcc rId="22155" sId="1">
    <oc r="D267">
      <f>D268+D274+D278</f>
    </oc>
    <nc r="D267">
      <f>D268+D274+D278</f>
    </nc>
  </rcc>
  <rcc rId="22156" sId="1">
    <oc r="E267">
      <f>E268+E274+E278</f>
    </oc>
    <nc r="E267">
      <f>E268+E274+E278</f>
    </nc>
  </rcc>
  <rcc rId="22157" sId="1">
    <oc r="F267">
      <f>F268+F274+F278</f>
    </oc>
    <nc r="F267">
      <f>F268+F274+F278</f>
    </nc>
  </rcc>
  <rcc rId="22158" sId="1">
    <oc r="G267">
      <f>G268+G274+G278</f>
    </oc>
    <nc r="G267">
      <f>G268+G274+G278</f>
    </nc>
  </rcc>
  <rcc rId="22159" sId="1">
    <oc r="H267">
      <f>H268+H274+H278</f>
    </oc>
    <nc r="H267">
      <f>H268+H274+H278</f>
    </nc>
  </rcc>
  <rcc rId="22160" sId="1">
    <oc r="I267">
      <f>I268+I274+I278</f>
    </oc>
    <nc r="I267">
      <f>I268+I274+I278</f>
    </nc>
  </rcc>
  <rcc rId="22161" sId="1">
    <oc r="J267">
      <f>J268+J274+J278</f>
    </oc>
    <nc r="J267">
      <f>J268+J274+J278</f>
    </nc>
  </rcc>
  <rcc rId="22162" sId="1">
    <oc r="K267">
      <f>K268+K274+K278</f>
    </oc>
    <nc r="K267">
      <f>K268+K274+K278</f>
    </nc>
  </rcc>
  <rcc rId="22163" sId="1">
    <oc r="L267">
      <f>L268+L274+L278</f>
    </oc>
    <nc r="L267">
      <f>L268+L274+L278</f>
    </nc>
  </rcc>
  <rcc rId="22164" sId="1">
    <oc r="M267">
      <f>M268+M274+M278</f>
    </oc>
    <nc r="M267">
      <f>M268+M274+M278</f>
    </nc>
  </rcc>
  <rcc rId="22165" sId="1">
    <oc r="N267">
      <f>N268+N274+N278</f>
    </oc>
    <nc r="N267">
      <f>N268+N274+N278</f>
    </nc>
  </rcc>
  <rcc rId="22166" sId="1">
    <oc r="O267">
      <f>O268+O274+O278</f>
    </oc>
    <nc r="O267">
      <f>O268+O274+O278</f>
    </nc>
  </rcc>
  <rcc rId="22167" sId="1" odxf="1" dxf="1">
    <oc r="P267">
      <f>P268+P274+P278</f>
    </oc>
    <nc r="P267">
      <f>P268+P274+P278</f>
    </nc>
    <odxf>
      <border outline="0">
        <right/>
      </border>
    </odxf>
    <ndxf>
      <border outline="0">
        <right style="thin">
          <color indexed="64"/>
        </right>
      </border>
    </ndxf>
  </rcc>
  <rcc rId="22168" sId="1">
    <oc r="Q267">
      <f>Q268+Q274+Q278</f>
    </oc>
    <nc r="Q267">
      <f>Q268+Q274+Q278</f>
    </nc>
  </rcc>
  <rcc rId="22169" sId="1">
    <oc r="D268">
      <f>SUM(D269:D273)</f>
    </oc>
    <nc r="D268">
      <f>SUM(D269:D273)</f>
    </nc>
  </rcc>
  <rcc rId="22170" sId="1">
    <oc r="E268">
      <f>SUM(E269:E273)</f>
    </oc>
    <nc r="E268">
      <f>SUM(E269:E273)</f>
    </nc>
  </rcc>
  <rcc rId="22171" sId="1">
    <oc r="F268">
      <f>SUM(F269:F273)</f>
    </oc>
    <nc r="F268">
      <f>SUM(F269:F273)</f>
    </nc>
  </rcc>
  <rcc rId="22172" sId="1">
    <oc r="G268">
      <f>SUM(G269:G273)</f>
    </oc>
    <nc r="G268">
      <f>SUM(G269:G273)</f>
    </nc>
  </rcc>
  <rcc rId="22173" sId="1">
    <oc r="H268">
      <f>SUM(H269:H273)</f>
    </oc>
    <nc r="H268">
      <f>SUM(H269:H273)</f>
    </nc>
  </rcc>
  <rcc rId="22174" sId="1">
    <oc r="I268">
      <f>SUM(I269:I273)</f>
    </oc>
    <nc r="I268">
      <f>SUM(I269:I273)</f>
    </nc>
  </rcc>
  <rcc rId="22175" sId="1">
    <oc r="J268">
      <f>SUM(J269:J273)</f>
    </oc>
    <nc r="J268">
      <f>SUM(J269:J273)</f>
    </nc>
  </rcc>
  <rcc rId="22176" sId="1">
    <oc r="K268">
      <f>SUM(K269:K273)</f>
    </oc>
    <nc r="K268">
      <f>SUM(K269:K273)</f>
    </nc>
  </rcc>
  <rcc rId="22177" sId="1">
    <oc r="L268">
      <f>SUM(L269:L273)</f>
    </oc>
    <nc r="L268">
      <f>SUM(L269:L273)</f>
    </nc>
  </rcc>
  <rcc rId="22178" sId="1">
    <oc r="M268">
      <f>SUM(M269:M273)</f>
    </oc>
    <nc r="M268">
      <f>SUM(M269:M273)</f>
    </nc>
  </rcc>
  <rcc rId="22179" sId="1">
    <oc r="N268">
      <f>SUM(N269:N273)</f>
    </oc>
    <nc r="N268">
      <f>SUM(N269:N273)</f>
    </nc>
  </rcc>
  <rcc rId="22180" sId="1">
    <oc r="O268">
      <f>SUM(O269:O273)</f>
    </oc>
    <nc r="O268">
      <f>SUM(O269:O273)</f>
    </nc>
  </rcc>
  <rcc rId="22181" sId="1" odxf="1" dxf="1">
    <oc r="P268">
      <f>SUM(P269:P273)</f>
    </oc>
    <nc r="P268">
      <f>SUM(P269:P273)</f>
    </nc>
    <odxf>
      <border outline="0">
        <right/>
      </border>
    </odxf>
    <ndxf>
      <border outline="0">
        <right style="thin">
          <color indexed="64"/>
        </right>
      </border>
    </ndxf>
  </rcc>
  <rcc rId="22182" sId="1">
    <oc r="Q268">
      <f>SUM(Q269:Q273)</f>
    </oc>
    <nc r="Q268">
      <f>SUM(Q269:Q273)</f>
    </nc>
  </rcc>
  <rcc rId="22183" sId="1">
    <oc r="D274">
      <f>SUM(D275:D277)</f>
    </oc>
    <nc r="D274">
      <f>SUM(D275:D277)</f>
    </nc>
  </rcc>
  <rcc rId="22184" sId="1">
    <oc r="E274">
      <f>SUM(E275:E277)</f>
    </oc>
    <nc r="E274">
      <f>SUM(E275:E277)</f>
    </nc>
  </rcc>
  <rcc rId="22185" sId="1">
    <oc r="F274">
      <f>SUM(F275:F277)</f>
    </oc>
    <nc r="F274">
      <f>SUM(F275:F277)</f>
    </nc>
  </rcc>
  <rcc rId="22186" sId="1">
    <oc r="G274">
      <f>SUM(G275:G277)</f>
    </oc>
    <nc r="G274">
      <f>SUM(G275:G277)</f>
    </nc>
  </rcc>
  <rcc rId="22187" sId="1">
    <oc r="H274">
      <f>SUM(H275:H277)</f>
    </oc>
    <nc r="H274">
      <f>SUM(H275:H277)</f>
    </nc>
  </rcc>
  <rcc rId="22188" sId="1">
    <oc r="I274">
      <f>SUM(I275:I277)</f>
    </oc>
    <nc r="I274">
      <f>SUM(I275:I277)</f>
    </nc>
  </rcc>
  <rcc rId="22189" sId="1">
    <oc r="J274">
      <f>SUM(J275:J277)</f>
    </oc>
    <nc r="J274">
      <f>SUM(J275:J277)</f>
    </nc>
  </rcc>
  <rcc rId="22190" sId="1">
    <oc r="K274">
      <f>SUM(K275:K277)</f>
    </oc>
    <nc r="K274">
      <f>SUM(K275:K277)</f>
    </nc>
  </rcc>
  <rcc rId="22191" sId="1">
    <oc r="L274">
      <f>SUM(L275:L277)</f>
    </oc>
    <nc r="L274">
      <f>SUM(L275:L277)</f>
    </nc>
  </rcc>
  <rcc rId="22192" sId="1">
    <oc r="M274">
      <f>SUM(M275:M277)</f>
    </oc>
    <nc r="M274">
      <f>SUM(M275:M277)</f>
    </nc>
  </rcc>
  <rcc rId="22193" sId="1">
    <oc r="N274">
      <f>SUM(N275:N277)</f>
    </oc>
    <nc r="N274">
      <f>SUM(N275:N277)</f>
    </nc>
  </rcc>
  <rcc rId="22194" sId="1">
    <oc r="O274">
      <f>SUM(O275:O277)</f>
    </oc>
    <nc r="O274">
      <f>SUM(O275:O277)</f>
    </nc>
  </rcc>
  <rcc rId="22195" sId="1" odxf="1" dxf="1">
    <oc r="P274">
      <f>SUM(P275:P277)</f>
    </oc>
    <nc r="P274">
      <f>SUM(P275:P277)</f>
    </nc>
    <odxf>
      <border outline="0">
        <right/>
      </border>
    </odxf>
    <ndxf>
      <border outline="0">
        <right style="thin">
          <color indexed="64"/>
        </right>
      </border>
    </ndxf>
  </rcc>
  <rcc rId="22196" sId="1">
    <oc r="Q274">
      <f>SUM(Q275:Q277)</f>
    </oc>
    <nc r="Q274">
      <f>SUM(Q275:Q277)</f>
    </nc>
  </rcc>
  <rcc rId="22197" sId="1">
    <oc r="D278">
      <f>SUM(D279:D283)</f>
    </oc>
    <nc r="D278">
      <f>SUM(D279:D283)</f>
    </nc>
  </rcc>
  <rcc rId="22198" sId="1">
    <oc r="E278">
      <f>SUM(E279:E283)</f>
    </oc>
    <nc r="E278">
      <f>SUM(E279:E283)</f>
    </nc>
  </rcc>
  <rcc rId="22199" sId="1">
    <oc r="F278">
      <f>SUM(F279:F283)</f>
    </oc>
    <nc r="F278">
      <f>SUM(F279:F283)</f>
    </nc>
  </rcc>
  <rcc rId="22200" sId="1">
    <oc r="G278">
      <f>SUM(G279:G283)</f>
    </oc>
    <nc r="G278">
      <f>SUM(G279:G283)</f>
    </nc>
  </rcc>
  <rcc rId="22201" sId="1">
    <oc r="H278">
      <f>SUM(H279:H283)</f>
    </oc>
    <nc r="H278">
      <f>SUM(H279:H283)</f>
    </nc>
  </rcc>
  <rcc rId="22202" sId="1">
    <oc r="I278">
      <f>SUM(I279:I283)</f>
    </oc>
    <nc r="I278">
      <f>SUM(I279:I283)</f>
    </nc>
  </rcc>
  <rcc rId="22203" sId="1">
    <oc r="J278">
      <f>SUM(J279:J283)</f>
    </oc>
    <nc r="J278">
      <f>SUM(J279:J283)</f>
    </nc>
  </rcc>
  <rcc rId="22204" sId="1">
    <oc r="K278">
      <f>SUM(K279:K283)</f>
    </oc>
    <nc r="K278">
      <f>SUM(K279:K283)</f>
    </nc>
  </rcc>
  <rcc rId="22205" sId="1">
    <oc r="L278">
      <f>SUM(L279:L283)</f>
    </oc>
    <nc r="L278">
      <f>SUM(L279:L283)</f>
    </nc>
  </rcc>
  <rcc rId="22206" sId="1">
    <oc r="M278">
      <f>SUM(M279:M283)</f>
    </oc>
    <nc r="M278">
      <f>SUM(M279:M283)</f>
    </nc>
  </rcc>
  <rcc rId="22207" sId="1">
    <oc r="N278">
      <f>SUM(N279:N283)</f>
    </oc>
    <nc r="N278">
      <f>SUM(N279:N283)</f>
    </nc>
  </rcc>
  <rcc rId="22208" sId="1">
    <oc r="O278">
      <f>SUM(O279:O283)</f>
    </oc>
    <nc r="O278">
      <f>SUM(O279:O283)</f>
    </nc>
  </rcc>
  <rcc rId="22209" sId="1" odxf="1" dxf="1">
    <oc r="P278">
      <f>SUM(P279:P283)</f>
    </oc>
    <nc r="P278">
      <f>SUM(P279:P283)</f>
    </nc>
    <odxf>
      <border outline="0">
        <right/>
      </border>
    </odxf>
    <ndxf>
      <border outline="0">
        <right style="thin">
          <color indexed="64"/>
        </right>
      </border>
    </ndxf>
  </rcc>
  <rcc rId="22210" sId="1">
    <oc r="Q278">
      <f>SUM(Q279:Q283)</f>
    </oc>
    <nc r="Q278">
      <f>SUM(Q279:Q283)</f>
    </nc>
  </rcc>
  <rcc rId="22211" sId="1">
    <oc r="D284">
      <f>D285+D337+D389</f>
    </oc>
    <nc r="D284">
      <f>D285+D337+D389</f>
    </nc>
  </rcc>
  <rcc rId="22212" sId="1">
    <oc r="E284">
      <f>E285+E337+E389</f>
    </oc>
    <nc r="E284">
      <f>E285+E337+E389</f>
    </nc>
  </rcc>
  <rcc rId="22213" sId="1">
    <oc r="F284">
      <f>F285+F337+F389</f>
    </oc>
    <nc r="F284">
      <f>F285+F337+F389</f>
    </nc>
  </rcc>
  <rcc rId="22214" sId="1">
    <oc r="G284">
      <f>G285+G337+G389</f>
    </oc>
    <nc r="G284">
      <f>G285+G337+G389</f>
    </nc>
  </rcc>
  <rcc rId="22215" sId="1">
    <oc r="H284">
      <f>H285+H337+H389</f>
    </oc>
    <nc r="H284">
      <f>H285+H337+H389</f>
    </nc>
  </rcc>
  <rcc rId="22216" sId="1">
    <oc r="I284">
      <f>I285+I337+I389</f>
    </oc>
    <nc r="I284">
      <f>I285+I337+I389</f>
    </nc>
  </rcc>
  <rcc rId="22217" sId="1">
    <oc r="J284">
      <f>J285+J337+J389</f>
    </oc>
    <nc r="J284">
      <f>J285+J337+J389</f>
    </nc>
  </rcc>
  <rcc rId="22218" sId="1">
    <oc r="K284">
      <f>K285+K337+K389</f>
    </oc>
    <nc r="K284">
      <f>K285+K337+K389</f>
    </nc>
  </rcc>
  <rcc rId="22219" sId="1">
    <oc r="L284">
      <f>L285+L337+L389</f>
    </oc>
    <nc r="L284">
      <f>L285+L337+L389</f>
    </nc>
  </rcc>
  <rcc rId="22220" sId="1">
    <oc r="M284">
      <f>M285+M337+M389</f>
    </oc>
    <nc r="M284">
      <f>M285+M337+M389</f>
    </nc>
  </rcc>
  <rcc rId="22221" sId="1">
    <oc r="N284">
      <f>N285+N337+N389</f>
    </oc>
    <nc r="N284">
      <f>N285+N337+N389</f>
    </nc>
  </rcc>
  <rcc rId="22222" sId="1">
    <oc r="O284">
      <f>O285+O337+O389</f>
    </oc>
    <nc r="O284">
      <f>O285+O337+O389</f>
    </nc>
  </rcc>
  <rcc rId="22223" sId="1" odxf="1" dxf="1">
    <oc r="P284">
      <f>P285+P337+P389</f>
    </oc>
    <nc r="P284">
      <f>P285+P337+P389</f>
    </nc>
    <odxf>
      <border outline="0">
        <right/>
      </border>
    </odxf>
    <ndxf>
      <border outline="0">
        <right style="thin">
          <color indexed="64"/>
        </right>
      </border>
    </ndxf>
  </rcc>
  <rcc rId="22224" sId="1">
    <oc r="Q284">
      <f>Q285+Q337+Q389</f>
    </oc>
    <nc r="Q284">
      <f>Q285+Q337+Q389</f>
    </nc>
  </rcc>
  <rcc rId="22225" sId="1">
    <oc r="E285">
      <f>SUM(E286:E336)</f>
    </oc>
    <nc r="E285">
      <f>SUM(E286:E336)</f>
    </nc>
  </rcc>
  <rcc rId="22226" sId="1">
    <oc r="F285">
      <f>SUM(F286:F336)</f>
    </oc>
    <nc r="F285">
      <f>SUM(F286:F336)</f>
    </nc>
  </rcc>
  <rcc rId="22227" sId="1">
    <oc r="G285">
      <f>SUM(G286:G336)</f>
    </oc>
    <nc r="G285">
      <f>SUM(G286:G336)</f>
    </nc>
  </rcc>
  <rcc rId="22228" sId="1">
    <oc r="H285">
      <f>SUM(H286:H336)</f>
    </oc>
    <nc r="H285">
      <f>SUM(H286:H336)</f>
    </nc>
  </rcc>
  <rcc rId="22229" sId="1">
    <oc r="I285">
      <f>SUM(I286:I336)</f>
    </oc>
    <nc r="I285">
      <f>SUM(I286:I336)</f>
    </nc>
  </rcc>
  <rcc rId="22230" sId="1">
    <oc r="J285">
      <f>SUM(J286:J336)</f>
    </oc>
    <nc r="J285">
      <f>SUM(J286:J336)</f>
    </nc>
  </rcc>
  <rcc rId="22231" sId="1">
    <oc r="K285">
      <f>SUM(K286:K336)</f>
    </oc>
    <nc r="K285">
      <f>SUM(K286:K336)</f>
    </nc>
  </rcc>
  <rcc rId="22232" sId="1">
    <oc r="L285">
      <f>SUM(L286:L336)</f>
    </oc>
    <nc r="L285">
      <f>SUM(L286:L336)</f>
    </nc>
  </rcc>
  <rcc rId="22233" sId="1">
    <oc r="M285">
      <f>SUM(M286:M336)</f>
    </oc>
    <nc r="M285">
      <f>SUM(M286:M336)</f>
    </nc>
  </rcc>
  <rcc rId="22234" sId="1">
    <oc r="N285">
      <f>SUM(N286:N336)</f>
    </oc>
    <nc r="N285">
      <f>SUM(N286:N336)</f>
    </nc>
  </rcc>
  <rcc rId="22235" sId="1">
    <oc r="O285">
      <f>SUM(O286:O336)</f>
    </oc>
    <nc r="O285">
      <f>SUM(O286:O336)</f>
    </nc>
  </rcc>
  <rcc rId="22236" sId="1" odxf="1" dxf="1">
    <oc r="P285">
      <f>SUM(P286:P336)</f>
    </oc>
    <nc r="P285">
      <f>SUM(P286:P336)</f>
    </nc>
    <odxf>
      <border outline="0">
        <right/>
      </border>
    </odxf>
    <ndxf>
      <border outline="0">
        <right style="thin">
          <color indexed="64"/>
        </right>
      </border>
    </ndxf>
  </rcc>
  <rcc rId="22237" sId="1">
    <oc r="Q285">
      <f>SUM(Q286:Q336)</f>
    </oc>
    <nc r="Q285">
      <f>SUM(Q286:Q336)</f>
    </nc>
  </rcc>
  <rcc rId="22238" sId="1">
    <oc r="E337">
      <f>SUM(E338:E388)</f>
    </oc>
    <nc r="E337">
      <f>SUM(E338:E388)</f>
    </nc>
  </rcc>
  <rcc rId="22239" sId="1">
    <oc r="F337">
      <f>SUM(F338:F388)</f>
    </oc>
    <nc r="F337">
      <f>SUM(F338:F388)</f>
    </nc>
  </rcc>
  <rcc rId="22240" sId="1">
    <oc r="G337">
      <f>SUM(G338:G388)</f>
    </oc>
    <nc r="G337">
      <f>SUM(G338:G388)</f>
    </nc>
  </rcc>
  <rcc rId="22241" sId="1">
    <oc r="H337">
      <f>SUM(H338:H388)</f>
    </oc>
    <nc r="H337">
      <f>SUM(H338:H388)</f>
    </nc>
  </rcc>
  <rcc rId="22242" sId="1">
    <oc r="I337">
      <f>SUM(I338:I388)</f>
    </oc>
    <nc r="I337">
      <f>SUM(I338:I388)</f>
    </nc>
  </rcc>
  <rcc rId="22243" sId="1">
    <oc r="J337">
      <f>SUM(J338:J388)</f>
    </oc>
    <nc r="J337">
      <f>SUM(J338:J388)</f>
    </nc>
  </rcc>
  <rcc rId="22244" sId="1">
    <oc r="K337">
      <f>SUM(K338:K388)</f>
    </oc>
    <nc r="K337">
      <f>SUM(K338:K388)</f>
    </nc>
  </rcc>
  <rcc rId="22245" sId="1">
    <oc r="L337">
      <f>SUM(L338:L388)</f>
    </oc>
    <nc r="L337">
      <f>SUM(L338:L388)</f>
    </nc>
  </rcc>
  <rcc rId="22246" sId="1">
    <oc r="M337">
      <f>SUM(M338:M388)</f>
    </oc>
    <nc r="M337">
      <f>SUM(M338:M388)</f>
    </nc>
  </rcc>
  <rcc rId="22247" sId="1">
    <oc r="N337">
      <f>SUM(N338:N388)</f>
    </oc>
    <nc r="N337">
      <f>SUM(N338:N388)</f>
    </nc>
  </rcc>
  <rcc rId="22248" sId="1">
    <oc r="O337">
      <f>SUM(O338:O388)</f>
    </oc>
    <nc r="O337">
      <f>SUM(O338:O388)</f>
    </nc>
  </rcc>
  <rcc rId="22249" sId="1">
    <oc r="P337">
      <f>SUM(P338:P388)</f>
    </oc>
    <nc r="P337">
      <f>SUM(P338:P388)</f>
    </nc>
  </rcc>
  <rcc rId="22250" sId="1">
    <oc r="Q337">
      <f>SUM(Q338:Q388)</f>
    </oc>
    <nc r="Q337">
      <f>SUM(Q338:Q388)</f>
    </nc>
  </rcc>
  <rcc rId="22251" sId="1">
    <oc r="E389">
      <f>SUM(E390:E443)</f>
    </oc>
    <nc r="E389">
      <f>SUM(E390:E443)</f>
    </nc>
  </rcc>
  <rcc rId="22252" sId="1">
    <oc r="F389">
      <f>SUM(F390:F443)</f>
    </oc>
    <nc r="F389">
      <f>SUM(F390:F443)</f>
    </nc>
  </rcc>
  <rcc rId="22253" sId="1">
    <oc r="G389">
      <f>SUM(G390:G443)</f>
    </oc>
    <nc r="G389">
      <f>SUM(G390:G443)</f>
    </nc>
  </rcc>
  <rcc rId="22254" sId="1">
    <oc r="H389">
      <f>SUM(H390:H443)</f>
    </oc>
    <nc r="H389">
      <f>SUM(H390:H443)</f>
    </nc>
  </rcc>
  <rcc rId="22255" sId="1">
    <oc r="I389">
      <f>SUM(I390:I443)</f>
    </oc>
    <nc r="I389">
      <f>SUM(I390:I443)</f>
    </nc>
  </rcc>
  <rcc rId="22256" sId="1">
    <oc r="J389">
      <f>SUM(J390:J443)</f>
    </oc>
    <nc r="J389">
      <f>SUM(J390:J443)</f>
    </nc>
  </rcc>
  <rcc rId="22257" sId="1">
    <oc r="K389">
      <f>SUM(K390:K443)</f>
    </oc>
    <nc r="K389">
      <f>SUM(K390:K443)</f>
    </nc>
  </rcc>
  <rcc rId="22258" sId="1">
    <oc r="L389">
      <f>SUM(L390:L443)</f>
    </oc>
    <nc r="L389">
      <f>SUM(L390:L443)</f>
    </nc>
  </rcc>
  <rcc rId="22259" sId="1">
    <oc r="M389">
      <f>SUM(M390:M443)</f>
    </oc>
    <nc r="M389">
      <f>SUM(M390:M443)</f>
    </nc>
  </rcc>
  <rcc rId="22260" sId="1">
    <oc r="N389">
      <f>SUM(N390:N443)</f>
    </oc>
    <nc r="N389">
      <f>SUM(N390:N443)</f>
    </nc>
  </rcc>
  <rcc rId="22261" sId="1">
    <oc r="O389">
      <f>SUM(O390:O443)</f>
    </oc>
    <nc r="O389">
      <f>SUM(O390:O443)</f>
    </nc>
  </rcc>
  <rcc rId="22262" sId="1">
    <oc r="P389">
      <f>SUM(P390:P443)</f>
    </oc>
    <nc r="P389">
      <f>SUM(P390:P443)</f>
    </nc>
  </rcc>
  <rcc rId="22263" sId="1">
    <oc r="Q389">
      <f>SUM(Q390:Q443)</f>
    </oc>
    <nc r="Q389">
      <f>SUM(Q390:Q443)</f>
    </nc>
  </rcc>
  <rcc rId="22264" sId="1">
    <oc r="D444">
      <f>D445+D458+D476</f>
    </oc>
    <nc r="D444">
      <f>D445+D458+D476</f>
    </nc>
  </rcc>
  <rcc rId="22265" sId="1">
    <oc r="E444">
      <f>E445+E458+E476</f>
    </oc>
    <nc r="E444">
      <f>E445+E458+E476</f>
    </nc>
  </rcc>
  <rcc rId="22266" sId="1">
    <oc r="F444">
      <f>F445+F458+F476</f>
    </oc>
    <nc r="F444">
      <f>F445+F458+F476</f>
    </nc>
  </rcc>
  <rcc rId="22267" sId="1">
    <oc r="G444">
      <f>G445+G458+G476</f>
    </oc>
    <nc r="G444">
      <f>G445+G458+G476</f>
    </nc>
  </rcc>
  <rcc rId="22268" sId="1">
    <oc r="H444">
      <f>H445+H458+H476</f>
    </oc>
    <nc r="H444">
      <f>H445+H458+H476</f>
    </nc>
  </rcc>
  <rcc rId="22269" sId="1">
    <oc r="I444">
      <f>I445+I458+I476</f>
    </oc>
    <nc r="I444">
      <f>I445+I458+I476</f>
    </nc>
  </rcc>
  <rcc rId="22270" sId="1">
    <oc r="J444">
      <f>J445+J458+J476</f>
    </oc>
    <nc r="J444">
      <f>J445+J458+J476</f>
    </nc>
  </rcc>
  <rcc rId="22271" sId="1">
    <oc r="K444">
      <f>K445+K458+K476</f>
    </oc>
    <nc r="K444">
      <f>K445+K458+K476</f>
    </nc>
  </rcc>
  <rcc rId="22272" sId="1">
    <oc r="L444">
      <f>L445+L458+L476</f>
    </oc>
    <nc r="L444">
      <f>L445+L458+L476</f>
    </nc>
  </rcc>
  <rcc rId="22273" sId="1">
    <oc r="M444">
      <f>M445+M458+M476</f>
    </oc>
    <nc r="M444">
      <f>M445+M458+M476</f>
    </nc>
  </rcc>
  <rcc rId="22274" sId="1">
    <oc r="N444">
      <f>N445+N458+N476</f>
    </oc>
    <nc r="N444">
      <f>N445+N458+N476</f>
    </nc>
  </rcc>
  <rcc rId="22275" sId="1">
    <oc r="O444">
      <f>O445+O458+O476</f>
    </oc>
    <nc r="O444">
      <f>O445+O458+O476</f>
    </nc>
  </rcc>
  <rcc rId="22276" sId="1">
    <oc r="P444">
      <f>P445+P458+P476</f>
    </oc>
    <nc r="P444">
      <f>P445+P458+P476</f>
    </nc>
  </rcc>
  <rcc rId="22277" sId="1">
    <oc r="Q444">
      <f>Q445+Q458+Q476</f>
    </oc>
    <nc r="Q444">
      <f>Q445+Q458+Q476</f>
    </nc>
  </rcc>
  <rcc rId="22278" sId="1">
    <oc r="D445">
      <f>SUM(D446:D457)</f>
    </oc>
    <nc r="D445">
      <f>SUM(D446:D457)</f>
    </nc>
  </rcc>
  <rcc rId="22279" sId="1">
    <oc r="E445">
      <f>SUM(E446:E457)</f>
    </oc>
    <nc r="E445">
      <f>SUM(E446:E457)</f>
    </nc>
  </rcc>
  <rcc rId="22280" sId="1">
    <oc r="F445">
      <f>SUM(F446:F457)</f>
    </oc>
    <nc r="F445">
      <f>SUM(F446:F457)</f>
    </nc>
  </rcc>
  <rcc rId="22281" sId="1">
    <oc r="G445">
      <f>SUM(G446:G457)</f>
    </oc>
    <nc r="G445">
      <f>SUM(G446:G457)</f>
    </nc>
  </rcc>
  <rcc rId="22282" sId="1">
    <oc r="H445">
      <f>SUM(H446:H457)</f>
    </oc>
    <nc r="H445">
      <f>SUM(H446:H457)</f>
    </nc>
  </rcc>
  <rcc rId="22283" sId="1">
    <oc r="I445">
      <f>SUM(I446:I457)</f>
    </oc>
    <nc r="I445">
      <f>SUM(I446:I457)</f>
    </nc>
  </rcc>
  <rcc rId="22284" sId="1">
    <oc r="J445">
      <f>SUM(J446:J457)</f>
    </oc>
    <nc r="J445">
      <f>SUM(J446:J457)</f>
    </nc>
  </rcc>
  <rcc rId="22285" sId="1">
    <oc r="K445">
      <f>SUM(K446:K457)</f>
    </oc>
    <nc r="K445">
      <f>SUM(K446:K457)</f>
    </nc>
  </rcc>
  <rcc rId="22286" sId="1">
    <oc r="L445">
      <f>SUM(L446:L457)</f>
    </oc>
    <nc r="L445">
      <f>SUM(L446:L457)</f>
    </nc>
  </rcc>
  <rcc rId="22287" sId="1">
    <oc r="M445">
      <f>SUM(M446:M457)</f>
    </oc>
    <nc r="M445">
      <f>SUM(M446:M457)</f>
    </nc>
  </rcc>
  <rcc rId="22288" sId="1">
    <oc r="N445">
      <f>SUM(N446:N457)</f>
    </oc>
    <nc r="N445">
      <f>SUM(N446:N457)</f>
    </nc>
  </rcc>
  <rcc rId="22289" sId="1">
    <oc r="O445">
      <f>SUM(O446:O457)</f>
    </oc>
    <nc r="O445">
      <f>SUM(O446:O457)</f>
    </nc>
  </rcc>
  <rcc rId="22290" sId="1">
    <oc r="P445">
      <f>SUM(P446:P457)</f>
    </oc>
    <nc r="P445">
      <f>SUM(P446:P457)</f>
    </nc>
  </rcc>
  <rcc rId="22291" sId="1">
    <oc r="Q445">
      <f>SUM(Q446:Q457)</f>
    </oc>
    <nc r="Q445">
      <f>SUM(Q446:Q457)</f>
    </nc>
  </rcc>
  <rcc rId="22292" sId="1">
    <oc r="D458">
      <f>SUM(D459:D475)</f>
    </oc>
    <nc r="D458">
      <f>SUM(D459:D475)</f>
    </nc>
  </rcc>
  <rcc rId="22293" sId="1">
    <oc r="E458">
      <f>SUM(E459:E475)</f>
    </oc>
    <nc r="E458">
      <f>SUM(E459:E475)</f>
    </nc>
  </rcc>
  <rcc rId="22294" sId="1">
    <oc r="F458">
      <f>SUM(F459:F475)</f>
    </oc>
    <nc r="F458">
      <f>SUM(F459:F475)</f>
    </nc>
  </rcc>
  <rcc rId="22295" sId="1">
    <oc r="G458">
      <f>SUM(G459:G475)</f>
    </oc>
    <nc r="G458">
      <f>SUM(G459:G475)</f>
    </nc>
  </rcc>
  <rcc rId="22296" sId="1">
    <oc r="H458">
      <f>SUM(H459:H475)</f>
    </oc>
    <nc r="H458">
      <f>SUM(H459:H475)</f>
    </nc>
  </rcc>
  <rcc rId="22297" sId="1">
    <oc r="I458">
      <f>SUM(I459:I475)</f>
    </oc>
    <nc r="I458">
      <f>SUM(I459:I475)</f>
    </nc>
  </rcc>
  <rcc rId="22298" sId="1">
    <oc r="J458">
      <f>SUM(J459:J475)</f>
    </oc>
    <nc r="J458">
      <f>SUM(J459:J475)</f>
    </nc>
  </rcc>
  <rcc rId="22299" sId="1">
    <oc r="K458">
      <f>SUM(K459:K475)</f>
    </oc>
    <nc r="K458">
      <f>SUM(K459:K475)</f>
    </nc>
  </rcc>
  <rcc rId="22300" sId="1">
    <oc r="L458">
      <f>SUM(L459:L475)</f>
    </oc>
    <nc r="L458">
      <f>SUM(L459:L475)</f>
    </nc>
  </rcc>
  <rcc rId="22301" sId="1">
    <oc r="M458">
      <f>SUM(M459:M475)</f>
    </oc>
    <nc r="M458">
      <f>SUM(M459:M475)</f>
    </nc>
  </rcc>
  <rcc rId="22302" sId="1">
    <oc r="N458">
      <f>SUM(N459:N475)</f>
    </oc>
    <nc r="N458">
      <f>SUM(N459:N475)</f>
    </nc>
  </rcc>
  <rcc rId="22303" sId="1">
    <oc r="O458">
      <f>SUM(O459:O475)</f>
    </oc>
    <nc r="O458">
      <f>SUM(O459:O475)</f>
    </nc>
  </rcc>
  <rcc rId="22304" sId="1">
    <oc r="P458">
      <f>SUM(P459:P475)</f>
    </oc>
    <nc r="P458">
      <f>SUM(P459:P475)</f>
    </nc>
  </rcc>
  <rcc rId="22305" sId="1">
    <oc r="Q458">
      <f>SUM(Q459:Q475)</f>
    </oc>
    <nc r="Q458">
      <f>SUM(Q459:Q475)</f>
    </nc>
  </rcc>
  <rcc rId="22306" sId="1">
    <oc r="D476">
      <f>SUM(D477:D494)</f>
    </oc>
    <nc r="D476">
      <f>SUM(D477:D494)</f>
    </nc>
  </rcc>
  <rcc rId="22307" sId="1">
    <oc r="E476">
      <f>SUM(E477:E494)</f>
    </oc>
    <nc r="E476">
      <f>SUM(E477:E494)</f>
    </nc>
  </rcc>
  <rcc rId="22308" sId="1">
    <oc r="F476">
      <f>SUM(F477:F494)</f>
    </oc>
    <nc r="F476">
      <f>SUM(F477:F494)</f>
    </nc>
  </rcc>
  <rcc rId="22309" sId="1">
    <oc r="G476">
      <f>SUM(G477:G494)</f>
    </oc>
    <nc r="G476">
      <f>SUM(G477:G494)</f>
    </nc>
  </rcc>
  <rcc rId="22310" sId="1">
    <oc r="H476">
      <f>SUM(H477:H494)</f>
    </oc>
    <nc r="H476">
      <f>SUM(H477:H494)</f>
    </nc>
  </rcc>
  <rcc rId="22311" sId="1">
    <oc r="I476">
      <f>SUM(I477:I494)</f>
    </oc>
    <nc r="I476">
      <f>SUM(I477:I494)</f>
    </nc>
  </rcc>
  <rcc rId="22312" sId="1">
    <oc r="J476">
      <f>SUM(J477:J494)</f>
    </oc>
    <nc r="J476">
      <f>SUM(J477:J494)</f>
    </nc>
  </rcc>
  <rcc rId="22313" sId="1">
    <oc r="K476">
      <f>SUM(K477:K494)</f>
    </oc>
    <nc r="K476">
      <f>SUM(K477:K494)</f>
    </nc>
  </rcc>
  <rcc rId="22314" sId="1">
    <oc r="L476">
      <f>SUM(L477:L494)</f>
    </oc>
    <nc r="L476">
      <f>SUM(L477:L494)</f>
    </nc>
  </rcc>
  <rcc rId="22315" sId="1">
    <oc r="M476">
      <f>SUM(M477:M494)</f>
    </oc>
    <nc r="M476">
      <f>SUM(M477:M494)</f>
    </nc>
  </rcc>
  <rcc rId="22316" sId="1">
    <oc r="N476">
      <f>SUM(N477:N494)</f>
    </oc>
    <nc r="N476">
      <f>SUM(N477:N494)</f>
    </nc>
  </rcc>
  <rcc rId="22317" sId="1">
    <oc r="O476">
      <f>SUM(O477:O494)</f>
    </oc>
    <nc r="O476">
      <f>SUM(O477:O494)</f>
    </nc>
  </rcc>
  <rcc rId="22318" sId="1">
    <oc r="P476">
      <f>SUM(P477:P494)</f>
    </oc>
    <nc r="P476">
      <f>SUM(P477:P494)</f>
    </nc>
  </rcc>
  <rcc rId="22319" sId="1">
    <oc r="Q476">
      <f>SUM(Q477:Q494)</f>
    </oc>
    <nc r="Q476">
      <f>SUM(Q477:Q494)</f>
    </nc>
  </rcc>
  <rcc rId="22320" sId="1">
    <oc r="D495">
      <f>D496+D515+D543</f>
    </oc>
    <nc r="D495">
      <f>D496+D515+D543</f>
    </nc>
  </rcc>
  <rcc rId="22321" sId="1">
    <oc r="E495">
      <f>E496+E515+E543</f>
    </oc>
    <nc r="E495">
      <f>E496+E515+E543</f>
    </nc>
  </rcc>
  <rcc rId="22322" sId="1">
    <oc r="F495">
      <f>F496+F515+F543</f>
    </oc>
    <nc r="F495">
      <f>F496+F515+F543</f>
    </nc>
  </rcc>
  <rcc rId="22323" sId="1">
    <oc r="G495">
      <f>G496+G515+G543</f>
    </oc>
    <nc r="G495">
      <f>G496+G515+G543</f>
    </nc>
  </rcc>
  <rcc rId="22324" sId="1">
    <oc r="H495">
      <f>H496+H515+H543</f>
    </oc>
    <nc r="H495">
      <f>H496+H515+H543</f>
    </nc>
  </rcc>
  <rcc rId="22325" sId="1">
    <oc r="I495">
      <f>I496+I515+I543</f>
    </oc>
    <nc r="I495">
      <f>I496+I515+I543</f>
    </nc>
  </rcc>
  <rcc rId="22326" sId="1">
    <oc r="J495">
      <f>J496+J515+J543</f>
    </oc>
    <nc r="J495">
      <f>J496+J515+J543</f>
    </nc>
  </rcc>
  <rcc rId="22327" sId="1">
    <oc r="K495">
      <f>K496+K515+K543</f>
    </oc>
    <nc r="K495">
      <f>K496+K515+K543</f>
    </nc>
  </rcc>
  <rcc rId="22328" sId="1">
    <oc r="L495">
      <f>L496+L515+L543</f>
    </oc>
    <nc r="L495">
      <f>L496+L515+L543</f>
    </nc>
  </rcc>
  <rcc rId="22329" sId="1">
    <oc r="M495">
      <f>M496+M515+M543</f>
    </oc>
    <nc r="M495">
      <f>M496+M515+M543</f>
    </nc>
  </rcc>
  <rcc rId="22330" sId="1">
    <oc r="N495">
      <f>N496+N515+N543</f>
    </oc>
    <nc r="N495">
      <f>N496+N515+N543</f>
    </nc>
  </rcc>
  <rcc rId="22331" sId="1">
    <oc r="O495">
      <f>O496+O515+O543</f>
    </oc>
    <nc r="O495">
      <f>O496+O515+O543</f>
    </nc>
  </rcc>
  <rcc rId="22332" sId="1">
    <oc r="P495">
      <f>P496+P515+P543</f>
    </oc>
    <nc r="P495">
      <f>P496+P515+P543</f>
    </nc>
  </rcc>
  <rcc rId="22333" sId="1">
    <oc r="Q495">
      <f>Q496+Q515+Q543</f>
    </oc>
    <nc r="Q495">
      <f>Q496+Q515+Q543</f>
    </nc>
  </rcc>
  <rcc rId="22334" sId="1">
    <oc r="D496">
      <f>SUM(D497:D514)</f>
    </oc>
    <nc r="D496">
      <f>SUM(D497:D514)</f>
    </nc>
  </rcc>
  <rcc rId="22335" sId="1" odxf="1" dxf="1" numFmtId="4">
    <oc r="E496">
      <v>6</v>
    </oc>
    <nc r="E496">
      <f>SUM(E497:E514)</f>
    </nc>
    <odxf>
      <border outline="0">
        <top/>
      </border>
    </odxf>
    <ndxf>
      <border outline="0">
        <top style="thin">
          <color indexed="64"/>
        </top>
      </border>
    </ndxf>
  </rcc>
  <rcc rId="22336" sId="1">
    <oc r="F496">
      <f>SUM(F497:F514)</f>
    </oc>
    <nc r="F496">
      <f>SUM(F497:F514)</f>
    </nc>
  </rcc>
  <rcc rId="22337" sId="1">
    <oc r="G496">
      <f>SUM(G497:G514)</f>
    </oc>
    <nc r="G496">
      <f>SUM(G497:G514)</f>
    </nc>
  </rcc>
  <rcc rId="22338" sId="1">
    <oc r="H496">
      <f>SUM(H497:H514)</f>
    </oc>
    <nc r="H496">
      <f>SUM(H497:H514)</f>
    </nc>
  </rcc>
  <rcc rId="22339" sId="1">
    <oc r="I496">
      <f>SUM(I497:I514)</f>
    </oc>
    <nc r="I496">
      <f>SUM(I497:I514)</f>
    </nc>
  </rcc>
  <rcc rId="22340" sId="1">
    <oc r="J496">
      <f>SUM(J497:J514)</f>
    </oc>
    <nc r="J496">
      <f>SUM(J497:J514)</f>
    </nc>
  </rcc>
  <rcc rId="22341" sId="1">
    <oc r="K496">
      <f>SUM(K497:K514)</f>
    </oc>
    <nc r="K496">
      <f>SUM(K497:K514)</f>
    </nc>
  </rcc>
  <rcc rId="22342" sId="1">
    <oc r="L496">
      <f>SUM(L497:L514)</f>
    </oc>
    <nc r="L496">
      <f>SUM(L497:L514)</f>
    </nc>
  </rcc>
  <rcc rId="22343" sId="1">
    <oc r="M496">
      <f>SUM(M497:M514)</f>
    </oc>
    <nc r="M496">
      <f>SUM(M497:M514)</f>
    </nc>
  </rcc>
  <rcc rId="22344" sId="1">
    <oc r="N496">
      <f>SUM(N497:N514)</f>
    </oc>
    <nc r="N496">
      <f>SUM(N497:N514)</f>
    </nc>
  </rcc>
  <rcc rId="22345" sId="1">
    <oc r="O496">
      <f>SUM(O497:O514)</f>
    </oc>
    <nc r="O496">
      <f>SUM(O497:O514)</f>
    </nc>
  </rcc>
  <rcc rId="22346" sId="1">
    <oc r="P496">
      <f>SUM(P497:P514)</f>
    </oc>
    <nc r="P496">
      <f>SUM(P497:P514)</f>
    </nc>
  </rcc>
  <rcc rId="22347" sId="1">
    <oc r="Q496">
      <f>SUM(Q497:Q514)</f>
    </oc>
    <nc r="Q496">
      <f>SUM(Q497:Q514)</f>
    </nc>
  </rcc>
  <rcc rId="22348" sId="1">
    <oc r="D515">
      <f>SUM(D516:D542)</f>
    </oc>
    <nc r="D515">
      <f>SUM(D516:D542)</f>
    </nc>
  </rcc>
  <rcc rId="22349" sId="1" odxf="1" dxf="1">
    <oc r="E515">
      <f>SUM(E516:E542)</f>
    </oc>
    <nc r="E515">
      <f>SUM(E516:E542)</f>
    </nc>
    <odxf>
      <border outline="0">
        <top/>
      </border>
    </odxf>
    <ndxf>
      <border outline="0">
        <top style="thin">
          <color indexed="64"/>
        </top>
      </border>
    </ndxf>
  </rcc>
  <rcc rId="22350" sId="1">
    <oc r="F515">
      <f>SUM(F516:F542)</f>
    </oc>
    <nc r="F515">
      <f>SUM(F516:F542)</f>
    </nc>
  </rcc>
  <rcc rId="22351" sId="1">
    <oc r="G515">
      <f>SUM(G516:G542)</f>
    </oc>
    <nc r="G515">
      <f>SUM(G516:G542)</f>
    </nc>
  </rcc>
  <rcc rId="22352" sId="1">
    <oc r="H515">
      <f>SUM(H516:H542)</f>
    </oc>
    <nc r="H515">
      <f>SUM(H516:H542)</f>
    </nc>
  </rcc>
  <rcc rId="22353" sId="1">
    <oc r="I515">
      <f>SUM(I516:I542)</f>
    </oc>
    <nc r="I515">
      <f>SUM(I516:I542)</f>
    </nc>
  </rcc>
  <rcc rId="22354" sId="1">
    <oc r="J515">
      <f>SUM(J516:J542)</f>
    </oc>
    <nc r="J515">
      <f>SUM(J516:J542)</f>
    </nc>
  </rcc>
  <rcc rId="22355" sId="1">
    <oc r="K515">
      <f>SUM(K516:K542)</f>
    </oc>
    <nc r="K515">
      <f>SUM(K516:K542)</f>
    </nc>
  </rcc>
  <rcc rId="22356" sId="1">
    <oc r="L515">
      <f>SUM(L516:L542)</f>
    </oc>
    <nc r="L515">
      <f>SUM(L516:L542)</f>
    </nc>
  </rcc>
  <rcc rId="22357" sId="1">
    <oc r="M515">
      <f>SUM(M516:M542)</f>
    </oc>
    <nc r="M515">
      <f>SUM(M516:M542)</f>
    </nc>
  </rcc>
  <rcc rId="22358" sId="1">
    <oc r="N515">
      <f>SUM(N516:N542)</f>
    </oc>
    <nc r="N515">
      <f>SUM(N516:N542)</f>
    </nc>
  </rcc>
  <rcc rId="22359" sId="1">
    <oc r="O515">
      <f>SUM(O516:O542)</f>
    </oc>
    <nc r="O515">
      <f>SUM(O516:O542)</f>
    </nc>
  </rcc>
  <rcc rId="22360" sId="1">
    <oc r="P515">
      <f>SUM(P516:P542)</f>
    </oc>
    <nc r="P515">
      <f>SUM(P516:P542)</f>
    </nc>
  </rcc>
  <rcc rId="22361" sId="1">
    <oc r="Q515">
      <f>SUM(Q516:Q542)</f>
    </oc>
    <nc r="Q515">
      <f>SUM(Q516:Q542)</f>
    </nc>
  </rcc>
  <rcc rId="22362" sId="1">
    <oc r="D543">
      <f>SUM(D544:D597)</f>
    </oc>
    <nc r="D543">
      <f>SUM(D544:D597)</f>
    </nc>
  </rcc>
  <rcc rId="22363" sId="1" odxf="1" dxf="1">
    <oc r="E543">
      <f>SUM(E544:E597)</f>
    </oc>
    <nc r="E543">
      <f>SUM(E544:E597)</f>
    </nc>
    <odxf>
      <border outline="0">
        <top/>
      </border>
    </odxf>
    <ndxf>
      <border outline="0">
        <top style="thin">
          <color indexed="64"/>
        </top>
      </border>
    </ndxf>
  </rcc>
  <rcc rId="22364" sId="1">
    <oc r="F543">
      <f>SUM(F544:F597)</f>
    </oc>
    <nc r="F543">
      <f>SUM(F544:F597)</f>
    </nc>
  </rcc>
  <rcc rId="22365" sId="1">
    <oc r="G543">
      <f>SUM(G544:G597)</f>
    </oc>
    <nc r="G543">
      <f>SUM(G544:G597)</f>
    </nc>
  </rcc>
  <rcc rId="22366" sId="1">
    <oc r="H543">
      <f>SUM(H544:H597)</f>
    </oc>
    <nc r="H543">
      <f>SUM(H544:H597)</f>
    </nc>
  </rcc>
  <rcc rId="22367" sId="1">
    <oc r="I543">
      <f>SUM(I544:I597)</f>
    </oc>
    <nc r="I543">
      <f>SUM(I544:I597)</f>
    </nc>
  </rcc>
  <rcc rId="22368" sId="1">
    <oc r="J543">
      <f>SUM(J544:J597)</f>
    </oc>
    <nc r="J543">
      <f>SUM(J544:J597)</f>
    </nc>
  </rcc>
  <rcc rId="22369" sId="1">
    <oc r="K543">
      <f>SUM(K544:K597)</f>
    </oc>
    <nc r="K543">
      <f>SUM(K544:K597)</f>
    </nc>
  </rcc>
  <rcc rId="22370" sId="1">
    <oc r="L543">
      <f>SUM(L544:L597)</f>
    </oc>
    <nc r="L543">
      <f>SUM(L544:L597)</f>
    </nc>
  </rcc>
  <rcc rId="22371" sId="1">
    <oc r="M543">
      <f>SUM(M544:M597)</f>
    </oc>
    <nc r="M543">
      <f>SUM(M544:M597)</f>
    </nc>
  </rcc>
  <rcc rId="22372" sId="1">
    <oc r="N543">
      <f>SUM(N544:N597)</f>
    </oc>
    <nc r="N543">
      <f>SUM(N544:N597)</f>
    </nc>
  </rcc>
  <rcc rId="22373" sId="1">
    <oc r="O543">
      <f>SUM(O544:O597)</f>
    </oc>
    <nc r="O543">
      <f>SUM(O544:O597)</f>
    </nc>
  </rcc>
  <rcc rId="22374" sId="1">
    <oc r="P543">
      <f>SUM(P544:P597)</f>
    </oc>
    <nc r="P543">
      <f>SUM(P544:P597)</f>
    </nc>
  </rcc>
  <rcc rId="22375" sId="1">
    <oc r="Q543">
      <f>SUM(Q544:Q597)</f>
    </oc>
    <nc r="Q543">
      <f>SUM(Q544:Q597)</f>
    </nc>
  </rcc>
  <rcv guid="{52C56C69-E76E-46A4-93DC-3FEF3C34E98B}" action="delete"/>
  <rdn rId="0" localSheetId="1" customView="1" name="Z_52C56C69_E76E_46A4_93DC_3FEF3C34E98B_.wvu.PrintArea" hidden="1" oldHidden="1">
    <formula>'Лист 1'!$A$1:$R$1869</formula>
    <oldFormula>'Лист 1'!$A$1:$R$1869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1'!$A$14:$S$1853</formula>
    <oldFormula>'Лист 1'!$A$14:$S$1853</oldFormula>
  </rdn>
  <rcv guid="{52C56C69-E76E-46A4-93DC-3FEF3C34E98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803" start="0" length="0">
    <dxf/>
  </rfmt>
  <rcc rId="16914" sId="1">
    <oc r="B1523" t="inlineStr">
      <is>
        <t>Павловский район, с. Павловск, ул. Пожогина, 38</t>
      </is>
    </oc>
    <nc r="B1523" t="inlineStr">
      <is>
        <t>Павловский район, с. Павловск, ул. Пожогина, д. 30</t>
      </is>
    </nc>
  </rcc>
  <rcc rId="16915" sId="1">
    <oc r="B1547" t="inlineStr">
      <is>
        <t>Павловский район, с. Павловск, ул. Пожогина, д. 38</t>
      </is>
    </oc>
    <nc r="B1547" t="inlineStr">
      <is>
        <t>Павловский район, с. Павловск, пер. Пожогина, д. 30</t>
      </is>
    </nc>
  </rcc>
  <rcc rId="16916" sId="1" numFmtId="4">
    <oc r="H1373">
      <v>886554</v>
    </oc>
    <nc r="H1373">
      <v>8865543.5999999996</v>
    </nc>
  </rcc>
  <rcc rId="16917" sId="1" numFmtId="4">
    <oc r="C1373">
      <v>886554</v>
    </oc>
    <nc r="C1373">
      <v>886553.59999999998</v>
    </nc>
  </rcc>
  <rcc rId="16918" sId="1" numFmtId="4">
    <oc r="C1375">
      <v>284025</v>
    </oc>
    <nc r="C1375">
      <v>284024.8</v>
    </nc>
  </rcc>
  <rcc rId="16919" sId="1" numFmtId="4">
    <oc r="J1376">
      <v>145079</v>
    </oc>
    <nc r="J1376">
      <v>145078.79999999999</v>
    </nc>
  </rcc>
  <rcc rId="16920" sId="1" numFmtId="4">
    <oc r="L1376">
      <v>358832</v>
    </oc>
    <nc r="L1376">
      <v>358831.9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17716" sId="1" odxf="1" dxf="1">
    <oc r="A610">
      <v>7</v>
    </oc>
    <nc r="A610"/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vertical="top" wrapText="0" readingOrder="0"/>
      <border outline="0">
        <left/>
        <right/>
        <top/>
        <bottom/>
      </border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61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C610" start="0" length="0">
    <dxf>
      <font>
        <sz val="11"/>
        <name val="Arial Cyr"/>
        <scheme val="none"/>
      </font>
      <numFmt numFmtId="164" formatCode="#,##0.0"/>
      <fill>
        <patternFill patternType="none">
          <bgColor indexed="65"/>
        </patternFill>
      </fill>
    </dxf>
  </rfmt>
  <rcc rId="17717" sId="1" odxf="1" dxf="1">
    <oc r="A611" t="inlineStr">
      <is>
        <t>Итого по г. Рубцовску 2017 год</t>
      </is>
    </oc>
    <nc r="A611"/>
    <odxf>
      <font>
        <b/>
        <sz val="14"/>
        <name val="Times New Roman"/>
        <scheme val="none"/>
      </font>
      <numFmt numFmtId="1" formatCode="0"/>
      <fill>
        <patternFill patternType="solid">
          <bgColor theme="0"/>
        </patternFill>
      </fill>
      <alignment horizontal="general" vertical="bottom" wrapText="0" readingOrder="0"/>
    </odxf>
    <ndxf>
      <font>
        <b val="0"/>
        <sz val="11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center" vertical="center" wrapText="1" readingOrder="0"/>
    </ndxf>
  </rcc>
  <rcc rId="17718" sId="1" odxf="1" dxf="1">
    <nc r="B611" t="inlineStr">
      <is>
        <t>Итого по г. Рубцовску-2017 год</t>
      </is>
    </nc>
    <odxf>
      <font>
        <sz val="14"/>
        <name val="Times New Roman"/>
        <scheme val="none"/>
      </font>
      <numFmt numFmtId="0" formatCode="General"/>
      <fill>
        <patternFill patternType="solid">
          <bgColor theme="0"/>
        </patternFill>
      </fill>
      <border outline="0">
        <left/>
        <right/>
        <top/>
        <bottom/>
      </border>
    </odxf>
    <n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611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A612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3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4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5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6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7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617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8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19" sId="1" odxf="1" dxf="1">
    <oc r="B618" t="inlineStr">
      <is>
        <t>г. Рубцовск, пр-кт Ленина, д. 19</t>
      </is>
    </oc>
    <nc r="B618" t="inlineStr">
      <is>
        <t>г. Рубцовск, ул. Алтайская, д. 167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19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0" sId="1" odxf="1" dxf="1">
    <oc r="B619" t="inlineStr">
      <is>
        <t>г. Рубцовск, пр-кт Ленина, д. 21</t>
      </is>
    </oc>
    <nc r="B619" t="inlineStr">
      <is>
        <t>г. Рубцовск, ул. Алтайская, д. 183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0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1" sId="1" odxf="1" dxf="1">
    <oc r="B620" t="inlineStr">
      <is>
        <t>г. Рубцовск, пр-кт Ленина, д. 22</t>
      </is>
    </oc>
    <nc r="B620" t="inlineStr">
      <is>
        <t>г. Рубцовск, ул. Алтайская, д. 187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1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2" sId="1" odxf="1" dxf="1">
    <oc r="B621" t="inlineStr">
      <is>
        <t>г. Рубцовск, пр-кт Ленина, д. 24</t>
      </is>
    </oc>
    <nc r="B621" t="inlineStr">
      <is>
        <t>г. Рубцовск, ул. Алтайская, д. 191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2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3" sId="1" odxf="1" dxf="1">
    <oc r="B622" t="inlineStr">
      <is>
        <t>г. Рубцовск, пр-кт Ленина, д. 26</t>
      </is>
    </oc>
    <nc r="B622" t="inlineStr">
      <is>
        <t>г. Рубцовск, ул. Алтайская, 39</t>
      </is>
    </nc>
    <odxf>
      <font>
        <sz val="14"/>
        <name val="Times New Roman"/>
        <scheme val="none"/>
      </font>
      <numFmt numFmtId="1" formatCode="0"/>
      <fill>
        <patternFill patternType="solid">
          <bgColor theme="0"/>
        </patternFill>
      </fill>
    </odxf>
    <ndxf>
      <font>
        <sz val="11"/>
        <color indexed="9"/>
        <name val="Times New Roman"/>
        <scheme val="none"/>
      </font>
      <numFmt numFmtId="0" formatCode="General"/>
      <fill>
        <patternFill patternType="none">
          <bgColor indexed="65"/>
        </patternFill>
      </fill>
    </ndxf>
  </rcc>
  <rfmt sheetId="1" s="1" sqref="C62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wrapText="0" readingOrder="0"/>
    </dxf>
  </rfmt>
  <rfmt sheetId="1" sqref="A623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4" sId="1" odxf="1" dxf="1">
    <oc r="B623" t="inlineStr">
      <is>
        <t>г. Рубцовск, пр-кт Ленина, д. 35</t>
      </is>
    </oc>
    <nc r="B623" t="inlineStr">
      <is>
        <t>г. Рубцовск, ул. Алтайская, д. 80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4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5" sId="1" odxf="1" dxf="1">
    <oc r="B624" t="inlineStr">
      <is>
        <t>г. Рубцовск, пр-кт Ленина, д. 38</t>
      </is>
    </oc>
    <nc r="B624" t="inlineStr">
      <is>
        <t>г. Рубцовск, ул. Бульвар Победы, д. 16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5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6" sId="1" odxf="1" dxf="1">
    <oc r="B625" t="inlineStr">
      <is>
        <t>г. Рубцовск, пр-кт Ленина, д. 50</t>
      </is>
    </oc>
    <nc r="B625" t="inlineStr">
      <is>
        <t>г. Рубцовск, ул. Громова, д. 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6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7" sId="1" odxf="1" dxf="1">
    <oc r="B626" t="inlineStr">
      <is>
        <t>г. Рубцовск, пр-кт Ленина, д. 52</t>
      </is>
    </oc>
    <nc r="B626" t="inlineStr">
      <is>
        <t>г. Рубцовск, ул. Громова, д. 11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7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8" sId="1" odxf="1" dxf="1">
    <oc r="B627" t="inlineStr">
      <is>
        <t>г. Рубцовск, пр-кт Ленина, д. 53</t>
      </is>
    </oc>
    <nc r="B627" t="inlineStr">
      <is>
        <t>г. Рубцовск, ул. Громова, д. 14А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8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29" sId="1" odxf="1" dxf="1">
    <oc r="B628" t="inlineStr">
      <is>
        <t>г. Рубцовск, пр-кт Ленина, д. 54</t>
      </is>
    </oc>
    <nc r="B628" t="inlineStr">
      <is>
        <t>г. Рубцовск, ул. Громова, д. 16А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29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0" sId="1" odxf="1" dxf="1">
    <oc r="B629" t="inlineStr">
      <is>
        <t>г. Рубцовск, пр-кт Ленина, д. 57</t>
      </is>
    </oc>
    <nc r="B629" t="inlineStr">
      <is>
        <t>г. Рубцовск, ул. Громова, д. 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0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1" sId="1" odxf="1" dxf="1">
    <oc r="B630" t="inlineStr">
      <is>
        <t>г. Рубцовск, ул. Алтайская, д. 167</t>
      </is>
    </oc>
    <nc r="B630" t="inlineStr">
      <is>
        <t>г. Рубцовск, ул. Громова, д. 34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1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2" sId="1" odxf="1" dxf="1">
    <oc r="B631" t="inlineStr">
      <is>
        <t>г. Рубцовск, ул. Алтайская, д. 183</t>
      </is>
    </oc>
    <nc r="B631" t="inlineStr">
      <is>
        <t>г. Рубцовск, ул. Дзержинского, д. 14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top" wrapText="0" readingOrder="0"/>
    </ndxf>
  </rcc>
  <rfmt sheetId="1" sqref="C6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2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3" sId="1" odxf="1" dxf="1">
    <oc r="B632" t="inlineStr">
      <is>
        <t>г. Рубцовск, ул. Алтайская, д. 187</t>
      </is>
    </oc>
    <nc r="B632" t="inlineStr">
      <is>
        <t>г. Рубцовск, ул. Дзержинского, д. 19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3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4" sId="1" odxf="1" dxf="1">
    <oc r="B633" t="inlineStr">
      <is>
        <t>г. Рубцовск, ул. Алтайская, д. 189</t>
      </is>
    </oc>
    <nc r="B633" t="inlineStr">
      <is>
        <t>г. Рубцовск, ул. Дзержинского, д. 27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4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5" sId="1" odxf="1" dxf="1">
    <oc r="B634" t="inlineStr">
      <is>
        <t>г. Рубцовск, ул. Алтайская, д. 191</t>
      </is>
    </oc>
    <nc r="B634" t="inlineStr">
      <is>
        <t>г. Рубцовск, ул. Калинина, 18</t>
      </is>
    </nc>
    <odxf>
      <font>
        <sz val="14"/>
        <name val="Times New Roman"/>
        <scheme val="none"/>
      </font>
      <numFmt numFmtId="1" formatCode="0"/>
      <fill>
        <patternFill patternType="solid">
          <bgColor theme="0"/>
        </patternFill>
      </fill>
    </odxf>
    <ndxf>
      <font>
        <sz val="11"/>
        <color indexed="9"/>
        <name val="Times New Roman"/>
        <scheme val="none"/>
      </font>
      <numFmt numFmtId="0" formatCode="General"/>
      <fill>
        <patternFill patternType="none">
          <bgColor indexed="65"/>
        </patternFill>
      </fill>
    </ndxf>
  </rcc>
  <rfmt sheetId="1" s="1" sqref="C634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wrapText="0" readingOrder="0"/>
    </dxf>
  </rfmt>
  <rfmt sheetId="1" sqref="A635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6" sId="1" odxf="1" dxf="1">
    <oc r="B635" t="inlineStr">
      <is>
        <t>г. Рубцовск, ул. Алтайская, д. 80</t>
      </is>
    </oc>
    <nc r="B635" t="inlineStr">
      <is>
        <t>г. Рубцовск, ул. Комсомольская, д. 127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6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A636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7" sId="1" odxf="1" dxf="1">
    <oc r="B636" t="inlineStr">
      <is>
        <t>г. Рубцовск, ул. Алтайская, д. 84А</t>
      </is>
    </oc>
    <nc r="B636" t="inlineStr">
      <is>
        <t>г. Рубцовск, ул. Октябрьская, д. 104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7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8" sId="1" odxf="1" dxf="1">
    <oc r="B637" t="inlineStr">
      <is>
        <t>г. Рубцовск, ул. Бульвар Победы, д. 16</t>
      </is>
    </oc>
    <nc r="B637" t="inlineStr">
      <is>
        <t>г. Рубцовск, ул. Пролетарская, д. 401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8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39" sId="1" odxf="1" dxf="1">
    <oc r="B638" t="inlineStr">
      <is>
        <t>г. Рубцовск, ул. Громова, д. 1</t>
      </is>
    </oc>
    <nc r="B638" t="inlineStr">
      <is>
        <t>г. Рубцовск, ул. Пролетарская, д. 416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39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0" sId="1" odxf="1" dxf="1">
    <oc r="B639" t="inlineStr">
      <is>
        <t>г. Рубцовск, ул. Громова, д. 11</t>
      </is>
    </oc>
    <nc r="B639" t="inlineStr">
      <is>
        <t>г. Рубцовск, ул. Светлова, д. 19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0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1" sId="1" odxf="1" dxf="1">
    <oc r="B640" t="inlineStr">
      <is>
        <t>г. Рубцовск, ул. Громова, д. 14А</t>
      </is>
    </oc>
    <nc r="B640" t="inlineStr">
      <is>
        <t>г. Рубцовск, ул. Светлова, д. 21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1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2" sId="1" odxf="1" dxf="1">
    <oc r="B641" t="inlineStr">
      <is>
        <t>г. Рубцовск, ул. Громова, д. 16А</t>
      </is>
    </oc>
    <nc r="B641" t="inlineStr">
      <is>
        <t>г. Рубцовск, ул. Светлова, д. 27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2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3" sId="1" odxf="1" dxf="1">
    <oc r="B642" t="inlineStr">
      <is>
        <t>г. Рубцовск, ул. Громова, д. 2</t>
      </is>
    </oc>
    <nc r="B642" t="inlineStr">
      <is>
        <t>г. Рубцовск, ул. Светлова, д. 64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3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4" sId="1" odxf="1" dxf="1">
    <oc r="B643" t="inlineStr">
      <is>
        <t>г. Рубцовск, ул. Громова, д. 20</t>
      </is>
    </oc>
    <nc r="B643" t="inlineStr">
      <is>
        <t>г. Рубцовск, ул. Светлова, д. 76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4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5" sId="1" odxf="1" dxf="1">
    <oc r="B644" t="inlineStr">
      <is>
        <t>г. Рубцовск, ул. Громова, д. 30</t>
      </is>
    </oc>
    <nc r="B644" t="inlineStr">
      <is>
        <t>г. Рубцовск, ул. Светлова, д. 82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5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6" sId="1" odxf="1" dxf="1">
    <oc r="B645" t="inlineStr">
      <is>
        <t>г. Рубцовск, ул. Громова, д. 34</t>
      </is>
    </oc>
    <nc r="B645" t="inlineStr">
      <is>
        <t>г. Рубцовск, ул. Светлова, д. 88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6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7" sId="1" odxf="1" dxf="1">
    <oc r="B646" t="inlineStr">
      <is>
        <t>г. Рубцовск, ул. Дзержинского, д. 14</t>
      </is>
    </oc>
    <nc r="B646" t="inlineStr">
      <is>
        <t>г. Рубцовск, ул. Северная, д. 21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fmt sheetId="1" sqref="C6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7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8" sId="1" odxf="1" dxf="1">
    <oc r="B647" t="inlineStr">
      <is>
        <t>г. Рубцовск, ул. Дзержинского, д. 19</t>
      </is>
    </oc>
    <nc r="B647" t="inlineStr">
      <is>
        <t>г. Рубцовск, ул. Северная, д. 29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8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49" sId="1" odxf="1" dxf="1">
    <oc r="B648" t="inlineStr">
      <is>
        <t>г. Рубцовск, ул. Дзержинского, д. 25</t>
      </is>
    </oc>
    <nc r="B648" t="inlineStr">
      <is>
        <t>г. Рубцовск, ул. Северная, д. 30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49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50" sId="1" odxf="1" dxf="1">
    <oc r="B649" t="inlineStr">
      <is>
        <t>г. Рубцовск, ул. Дзержинского, д. 27</t>
      </is>
    </oc>
    <nc r="B649" t="inlineStr">
      <is>
        <t>г. Рубцовск, ул. Сельмашская, д. 19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50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51" sId="1" odxf="1" dxf="1">
    <oc r="B650" t="inlineStr">
      <is>
        <t>г. Рубцовск, ул. Калинина, д. 15</t>
      </is>
    </oc>
    <nc r="B650" t="inlineStr">
      <is>
        <t>г. Рубцовск, ул. Тракторная, д. 32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51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52" sId="1" odxf="1" dxf="1">
    <oc r="B651" t="inlineStr">
      <is>
        <t>г. Рубцовск, ул. Калинина, д. 3</t>
      </is>
    </oc>
    <nc r="B651" t="inlineStr">
      <is>
        <t>г. Рубцовск, ул. Тракторная, д. 52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52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53" sId="1" odxf="1" dxf="1">
    <oc r="B652" t="inlineStr">
      <is>
        <t>г. Рубцовск, ул. Калинина, д. 4</t>
      </is>
    </oc>
    <nc r="B652" t="inlineStr">
      <is>
        <t>г. Рубцовск, ул. Федоренко, д. 14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A653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dxf>
  </rfmt>
  <rcc rId="17754" sId="1" odxf="1" dxf="1">
    <oc r="B653" t="inlineStr">
      <is>
        <t>г. Рубцовск, ул. Комсомольская, д. 126</t>
      </is>
    </oc>
    <nc r="B653" t="inlineStr">
      <is>
        <t>г. Рубцовск, ул. Юбилейная, д. 28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6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55" sId="1" odxf="1" dxf="1" numFmtId="4">
    <oc r="A654">
      <v>43</v>
    </oc>
    <nc r="A654"/>
    <odxf>
      <font>
        <b val="0"/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b/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54" start="0" length="0">
    <dxf>
      <font>
        <b/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1" sqref="C654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56" sId="1" odxf="1" dxf="1" numFmtId="4">
    <oc r="A655">
      <v>44</v>
    </oc>
    <nc r="A655">
      <v>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57" sId="1" odxf="1" dxf="1">
    <oc r="B655" t="inlineStr">
      <is>
        <t>г. Рубцовск, ул. Комсомольская, д. 128</t>
      </is>
    </oc>
    <nc r="B655" t="inlineStr">
      <is>
        <t>г. Рубцовск, пер. Алейский, д. 35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6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58" sId="1" odxf="1" dxf="1" numFmtId="4">
    <oc r="A656">
      <v>45</v>
    </oc>
    <nc r="A656">
      <v>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59" sId="1" odxf="1" dxf="1">
    <oc r="B656" t="inlineStr">
      <is>
        <t>г. Рубцовск, ул. Комсомольская, д. 130</t>
      </is>
    </oc>
    <nc r="B656" t="inlineStr">
      <is>
        <t>г. Рубцовск, пер. Алейский, д. 39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6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60" sId="1" odxf="1" dxf="1" numFmtId="4">
    <oc r="A657">
      <v>46</v>
    </oc>
    <nc r="A657">
      <v>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61" sId="1" odxf="1" dxf="1">
    <oc r="B657" t="inlineStr">
      <is>
        <t>г. Рубцовск, ул. Комсомольская, д. 182</t>
      </is>
    </oc>
    <nc r="B657" t="inlineStr">
      <is>
        <t>г. Рубцовск, пер. Гоголевский, д. 37Б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6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62" sId="1" odxf="1" dxf="1" numFmtId="4">
    <oc r="A658">
      <v>47</v>
    </oc>
    <nc r="A658">
      <v>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63" sId="1" odxf="1" dxf="1">
    <oc r="B658" t="inlineStr">
      <is>
        <t>г. Рубцовск, ул. Комсомольская, д. 230</t>
      </is>
    </oc>
    <nc r="B658" t="inlineStr">
      <is>
        <t>г. Рубцовск, пер. Гражданский, д. 30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6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764" sId="1" odxf="1" dxf="1" numFmtId="4">
    <oc r="A659">
      <v>48</v>
    </oc>
    <nc r="A659">
      <v>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65" sId="1" odxf="1" dxf="1">
    <oc r="B659" t="inlineStr">
      <is>
        <t>г. Рубцовск, ул. Ломоносова, д. 62</t>
      </is>
    </oc>
    <nc r="B659" t="inlineStr">
      <is>
        <t>г. Рубцовск, пер. Гражданский, д. 38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66" sId="1" odxf="1" dxf="1" numFmtId="4">
    <oc r="A660">
      <v>49</v>
    </oc>
    <nc r="A660">
      <v>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67" sId="1" odxf="1" dxf="1">
    <oc r="B660" t="inlineStr">
      <is>
        <t>г. Рубцовск, ул. Октябрьская, д. 104</t>
      </is>
    </oc>
    <nc r="B660" t="inlineStr">
      <is>
        <t>г. Рубцовск, пер. Гражданский, д. 47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68" sId="1" odxf="1" dxf="1" numFmtId="4">
    <oc r="A661">
      <v>50</v>
    </oc>
    <nc r="A661">
      <v>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69" sId="1" odxf="1" dxf="1">
    <oc r="B661" t="inlineStr">
      <is>
        <t>г. Рубцовск, ул. Октябрьская, д. 107</t>
      </is>
    </oc>
    <nc r="B661" t="inlineStr">
      <is>
        <t>г. Рубцовск, пер. Гражданский, д. 50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0" sId="1" odxf="1" dxf="1" numFmtId="4">
    <oc r="A662">
      <v>51</v>
    </oc>
    <nc r="A662">
      <v>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1" sId="1" odxf="1" dxf="1" numFmtId="4">
    <oc r="A663">
      <v>52</v>
    </oc>
    <nc r="A663">
      <v>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2" sId="1" odxf="1" dxf="1" numFmtId="4">
    <oc r="A664">
      <v>53</v>
    </oc>
    <nc r="A664">
      <v>10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3" sId="1" odxf="1" dxf="1" numFmtId="4">
    <oc r="A665">
      <v>54</v>
    </oc>
    <nc r="A665">
      <v>11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4" sId="1" odxf="1" dxf="1" numFmtId="4">
    <oc r="A666">
      <v>55</v>
    </oc>
    <nc r="A666">
      <v>12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5" sId="1" odxf="1" dxf="1" numFmtId="4">
    <oc r="A667">
      <v>56</v>
    </oc>
    <nc r="A667">
      <v>13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7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6" sId="1" odxf="1" dxf="1" numFmtId="4">
    <oc r="A668">
      <v>57</v>
    </oc>
    <nc r="A668">
      <v>14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8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7" sId="1" odxf="1" dxf="1" numFmtId="4">
    <oc r="A669">
      <v>58</v>
    </oc>
    <nc r="A669">
      <v>15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69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6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8" sId="1" odxf="1" dxf="1" numFmtId="4">
    <oc r="A670">
      <v>59</v>
    </oc>
    <nc r="A670">
      <v>16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0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79" sId="1" odxf="1" dxf="1" numFmtId="4">
    <oc r="A671">
      <v>60</v>
    </oc>
    <nc r="A671">
      <v>17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0" sId="1" odxf="1" dxf="1" numFmtId="4">
    <oc r="A672">
      <v>61</v>
    </oc>
    <nc r="A672">
      <v>18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1" sId="1" odxf="1" dxf="1" numFmtId="4">
    <oc r="A673">
      <v>62</v>
    </oc>
    <nc r="A673">
      <v>19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2" sId="1" odxf="1" dxf="1" numFmtId="4">
    <oc r="A674">
      <v>63</v>
    </oc>
    <nc r="A674">
      <v>20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3" sId="1" odxf="1" dxf="1" numFmtId="4">
    <oc r="A675">
      <v>64</v>
    </oc>
    <nc r="A675">
      <v>21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4" sId="1" odxf="1" dxf="1" numFmtId="4">
    <oc r="A676">
      <v>65</v>
    </oc>
    <nc r="A676">
      <v>22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5" sId="1" odxf="1" dxf="1" numFmtId="4">
    <oc r="A677">
      <v>66</v>
    </oc>
    <nc r="A677">
      <v>23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7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6" sId="1" odxf="1" dxf="1" numFmtId="4">
    <oc r="A678">
      <v>67</v>
    </oc>
    <nc r="A678">
      <v>24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8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7" sId="1" odxf="1" dxf="1" numFmtId="4">
    <oc r="A679">
      <v>68</v>
    </oc>
    <nc r="A679">
      <v>25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79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7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8" sId="1" odxf="1" dxf="1" numFmtId="4">
    <oc r="A680">
      <v>69</v>
    </oc>
    <nc r="A680">
      <v>26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80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8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89" sId="1" odxf="1" dxf="1" numFmtId="4">
    <oc r="A681">
      <v>70</v>
    </oc>
    <nc r="A681">
      <v>27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8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8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0" sId="1" odxf="1" dxf="1" numFmtId="4">
    <oc r="A682">
      <v>71</v>
    </oc>
    <nc r="A682">
      <v>28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8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8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1" sId="1" odxf="1" dxf="1" numFmtId="4">
    <oc r="A683">
      <v>72</v>
    </oc>
    <nc r="A683">
      <v>29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68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68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2" sId="1" odxf="1" dxf="1" numFmtId="4">
    <oc r="A684">
      <v>73</v>
    </oc>
    <nc r="A684">
      <v>30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93" sId="1" odxf="1" dxf="1">
    <oc r="B684" t="inlineStr">
      <is>
        <t>г. Рубцовск, ул. Сельмашская, д. 28</t>
      </is>
    </oc>
    <nc r="B684" t="inlineStr">
      <is>
        <t>г. Рубцовск, ул. Алтайская, д. 108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4" sId="1" odxf="1" dxf="1" numFmtId="4">
    <oc r="A685">
      <v>74</v>
    </oc>
    <nc r="A685">
      <v>31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95" sId="1" odxf="1" dxf="1">
    <oc r="B685" t="inlineStr">
      <is>
        <t>г. Рубцовск, ул. Тракторная, д. 32</t>
      </is>
    </oc>
    <nc r="B685" t="inlineStr">
      <is>
        <t>г. Рубцовск, ул. Алтайская, д. 112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6" sId="1" odxf="1" dxf="1" numFmtId="4">
    <oc r="A686">
      <v>75</v>
    </oc>
    <nc r="A686">
      <v>32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97" sId="1" odxf="1" dxf="1">
    <oc r="B686" t="inlineStr">
      <is>
        <t>г. Рубцовск, ул. Тракторная, д. 40А</t>
      </is>
    </oc>
    <nc r="B686" t="inlineStr">
      <is>
        <t>г. Рубцовск, ул. Алтайская, д. 94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798" sId="1" odxf="1" dxf="1" numFmtId="4">
    <oc r="A687">
      <v>76</v>
    </oc>
    <nc r="A687">
      <v>33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799" sId="1" odxf="1" dxf="1">
    <oc r="B687" t="inlineStr">
      <is>
        <t>г. Рубцовск, ул. Тракторная, д. 44</t>
      </is>
    </oc>
    <nc r="B687" t="inlineStr">
      <is>
        <t>г. Рубцовск, ул. Алтайская, д. 96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00" sId="1" odxf="1" dxf="1" numFmtId="4">
    <oc r="A688">
      <v>77</v>
    </oc>
    <nc r="A688">
      <v>34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01" sId="1" odxf="1" dxf="1">
    <oc r="B688" t="inlineStr">
      <is>
        <t>г. Рубцовск, ул. Тракторная, д. 48А</t>
      </is>
    </oc>
    <nc r="B688" t="inlineStr">
      <is>
        <t>г. Рубцовск, ул. Брусилова, д. 8Г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02" sId="1" odxf="1" dxf="1" numFmtId="4">
    <oc r="A689">
      <v>78</v>
    </oc>
    <nc r="A689">
      <v>35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03" sId="1" odxf="1" dxf="1">
    <oc r="B689" t="inlineStr">
      <is>
        <t>г. Рубцовск, ул. Тракторная, д. 52</t>
      </is>
    </oc>
    <nc r="B689" t="inlineStr">
      <is>
        <t>г. Рубцовск, ул. Гвардейская, д. 51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8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04" sId="1" odxf="1" dxf="1" numFmtId="4">
    <oc r="A690">
      <v>79</v>
    </oc>
    <nc r="A690">
      <v>36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05" sId="1" odxf="1" dxf="1">
    <oc r="B690" t="inlineStr">
      <is>
        <t>г. Рубцовск, ул. Тракторная, д. 56А</t>
      </is>
    </oc>
    <nc r="B690" t="inlineStr">
      <is>
        <t>г. Рубцовск, ул. Жуковского, д. 01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9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06" sId="1" odxf="1" dxf="1" numFmtId="4">
    <oc r="A691">
      <v>80</v>
    </oc>
    <nc r="A691">
      <v>37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07" sId="1" odxf="1" dxf="1">
    <oc r="B691" t="inlineStr">
      <is>
        <t>г. Рубцовск, ул. Тракторная, д. 66</t>
      </is>
    </oc>
    <nc r="B691" t="inlineStr">
      <is>
        <t>г. Рубцовск, ул. Калинина, д. 24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top" wrapText="0" readingOrder="0"/>
    </ndxf>
  </rcc>
  <rfmt sheetId="1" sqref="C69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08" sId="1" odxf="1" dxf="1" numFmtId="4">
    <oc r="A692">
      <v>81</v>
    </oc>
    <nc r="A692">
      <v>38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09" sId="1" odxf="1" dxf="1">
    <oc r="B692" t="inlineStr">
      <is>
        <t>г. Рубцовск, ул. Тракторная, д. 68</t>
      </is>
    </oc>
    <nc r="B692" t="inlineStr">
      <is>
        <t>г. Рубцовск, ул. Калинина, д. 28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9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10" sId="1" odxf="1" dxf="1" numFmtId="4">
    <oc r="A693">
      <v>82</v>
    </oc>
    <nc r="A693">
      <v>39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11" sId="1" odxf="1" dxf="1">
    <oc r="B693" t="inlineStr">
      <is>
        <t>г. Рубцовск, ул. Тракторная, д. 70</t>
      </is>
    </oc>
    <nc r="B693" t="inlineStr">
      <is>
        <t>г. Рубцовск, ул. Калинина, д. 36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9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12" sId="1" odxf="1" dxf="1" numFmtId="4">
    <oc r="A694">
      <v>83</v>
    </oc>
    <nc r="A694">
      <v>40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13" sId="1" odxf="1" dxf="1">
    <oc r="B694" t="inlineStr">
      <is>
        <t>г. Рубцовск, ул. Федоренко, д. 14</t>
      </is>
    </oc>
    <nc r="B694" t="inlineStr">
      <is>
        <t>г. Рубцовск, ул. Калинина, д. 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9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14" sId="1" odxf="1" dxf="1" numFmtId="4">
    <oc r="A695">
      <v>84</v>
    </oc>
    <nc r="A695">
      <v>41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15" sId="1" odxf="1" dxf="1">
    <oc r="B695" t="inlineStr">
      <is>
        <t>г. Рубцовск, ул. Федоренко, д. 18</t>
      </is>
    </oc>
    <nc r="B695" t="inlineStr">
      <is>
        <t>г. Рубцовск, ул. Карла Маркса, д. 235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69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16" sId="1" odxf="1" dxf="1" numFmtId="4">
    <oc r="A696">
      <v>85</v>
    </oc>
    <nc r="A696">
      <v>42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17" sId="1" odxf="1" dxf="1">
    <oc r="B696" t="inlineStr">
      <is>
        <t>г. Рубцовск, ул. Федоренко, д. 22</t>
      </is>
    </oc>
    <nc r="B696" t="inlineStr">
      <is>
        <t>г. Рубцовск, ул. Комсомольская, д. 102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69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18" sId="1" odxf="1" dxf="1" numFmtId="4">
    <oc r="A697">
      <v>86</v>
    </oc>
    <nc r="A697">
      <v>43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19" sId="1" odxf="1" dxf="1">
    <oc r="B697" t="inlineStr">
      <is>
        <t>г. Рубцовск, ул. Федоренко, д. 24</t>
      </is>
    </oc>
    <nc r="B697" t="inlineStr">
      <is>
        <t>г. Рубцовск, ул. Комсомольская, д. 115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69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20" sId="1" odxf="1" dxf="1" numFmtId="4">
    <oc r="A698">
      <v>87</v>
    </oc>
    <nc r="A698">
      <v>44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21" sId="1" odxf="1" dxf="1">
    <oc r="B698" t="inlineStr">
      <is>
        <t>г. Рубцовск, ул. Юбилейная, д. 28</t>
      </is>
    </oc>
    <nc r="B698" t="inlineStr">
      <is>
        <t>г. Рубцовск, ул. Комсомольская, д. 121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69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22" sId="1" odxf="1" dxf="1" numFmtId="4">
    <oc r="A699" t="inlineStr">
      <is>
        <t>Итого по г. Рубцовску 2018 год</t>
      </is>
    </oc>
    <nc r="A699">
      <v>45</v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horizontal="general" vertical="bottom" wrapText="0" readingOrder="0"/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ndxf>
  </rcc>
  <rcc rId="17823" sId="1" odxf="1" dxf="1">
    <nc r="B699" t="inlineStr">
      <is>
        <t>г. Рубцовск, ул. Комсомольская, д. 137</t>
      </is>
    </nc>
    <odxf>
      <font>
        <b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 val="0"/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699" start="0" length="0">
    <dxf>
      <font>
        <b val="0"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24" sId="1" odxf="1" dxf="1" numFmtId="4">
    <oc r="A700">
      <v>1</v>
    </oc>
    <nc r="A700">
      <v>46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25" sId="1" odxf="1" dxf="1">
    <oc r="B700" t="inlineStr">
      <is>
        <t>г. Рубцовск, пер. Алейский, д. 35</t>
      </is>
    </oc>
    <nc r="B700" t="inlineStr">
      <is>
        <t>г. Рубцовск, ул. Комсомольская, д. 139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26" sId="1" odxf="1" dxf="1" numFmtId="4">
    <oc r="A701">
      <v>2</v>
    </oc>
    <nc r="A701">
      <v>47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27" sId="1" odxf="1" dxf="1">
    <oc r="B701" t="inlineStr">
      <is>
        <t>г. Рубцовск, пер. Алейский, д. 39</t>
      </is>
    </oc>
    <nc r="B701" t="inlineStr">
      <is>
        <t>г. Рубцовск, ул. Комсомольская, д. 143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28" sId="1" odxf="1" dxf="1" numFmtId="4">
    <oc r="A702">
      <v>3</v>
    </oc>
    <nc r="A702">
      <v>48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29" sId="1" odxf="1" dxf="1">
    <oc r="B702" t="inlineStr">
      <is>
        <t>г. Рубцовск, пер. Гоголевский, д. 37Б</t>
      </is>
    </oc>
    <nc r="B702" t="inlineStr">
      <is>
        <t>г. Рубцовск, ул. Комсомольская, д. 144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30" sId="1" odxf="1" dxf="1" numFmtId="4">
    <oc r="A703">
      <v>4</v>
    </oc>
    <nc r="A703">
      <v>49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31" sId="1" odxf="1" dxf="1">
    <oc r="B703" t="inlineStr">
      <is>
        <t>г. Рубцовск, пер. Гражданский, д. 30</t>
      </is>
    </oc>
    <nc r="B703" t="inlineStr">
      <is>
        <t>г. Рубцовск, ул. Комсомольская, д. 180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32" sId="1" odxf="1" dxf="1" numFmtId="4">
    <oc r="A704">
      <v>5</v>
    </oc>
    <nc r="A704">
      <v>50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33" sId="1" odxf="1" dxf="1">
    <oc r="B704" t="inlineStr">
      <is>
        <t>г. Рубцовск, пер. Гражданский, д. 38</t>
      </is>
    </oc>
    <nc r="B704" t="inlineStr">
      <is>
        <t>г. Рубцовск, ул. Комсомольская, д. 184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34" sId="1" odxf="1" dxf="1" numFmtId="4">
    <oc r="A705">
      <v>6</v>
    </oc>
    <nc r="A705">
      <v>51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35" sId="1" odxf="1" dxf="1">
    <oc r="B705" t="inlineStr">
      <is>
        <t>г. Рубцовск, пер. Гражданский, д. 50</t>
      </is>
    </oc>
    <nc r="B705" t="inlineStr">
      <is>
        <t>г. Рубцовск, ул. Комсомольская, д. 185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36" sId="1" odxf="1" dxf="1" numFmtId="4">
    <oc r="A706">
      <v>7</v>
    </oc>
    <nc r="A706">
      <v>52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37" sId="1" odxf="1" dxf="1">
    <oc r="B706" t="inlineStr">
      <is>
        <t>г. Рубцовск, пр-кт Ленина, д. 178</t>
      </is>
    </oc>
    <nc r="B706" t="inlineStr">
      <is>
        <t>г. Рубцовск, ул. Комсомольская, д. 188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38" sId="1" odxf="1" dxf="1" numFmtId="4">
    <oc r="A707">
      <v>8</v>
    </oc>
    <nc r="A707">
      <v>53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39" sId="1" odxf="1" dxf="1">
    <oc r="B707" t="inlineStr">
      <is>
        <t>г. Рубцовск, пр-кт Ленина, д. 179</t>
      </is>
    </oc>
    <nc r="B707" t="inlineStr">
      <is>
        <t>г. Рубцовск, ул. Комсомольская, д. 192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40" sId="1" odxf="1" dxf="1" numFmtId="4">
    <oc r="A708">
      <v>9</v>
    </oc>
    <nc r="A708">
      <v>54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41" sId="1" odxf="1" dxf="1">
    <oc r="B708" t="inlineStr">
      <is>
        <t>г. Рубцовск, пр-кт Ленина, д. 182</t>
      </is>
    </oc>
    <nc r="B708" t="inlineStr">
      <is>
        <t>г. Рубцовск, ул. Комсомольская, д. 206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42" sId="1" odxf="1" dxf="1" numFmtId="4">
    <oc r="A709">
      <v>10</v>
    </oc>
    <nc r="A709">
      <v>55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43" sId="1" odxf="1" dxf="1">
    <oc r="B709" t="inlineStr">
      <is>
        <t>г. Рубцовск, пр-кт Ленина, д. 183</t>
      </is>
    </oc>
    <nc r="B709" t="inlineStr">
      <is>
        <t>г. Рубцовск, ул. Комсомольская, д. 208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0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44" sId="1" odxf="1" dxf="1" numFmtId="4">
    <oc r="A710">
      <v>11</v>
    </oc>
    <nc r="A710">
      <v>56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45" sId="1" odxf="1" dxf="1">
    <oc r="B710" t="inlineStr">
      <is>
        <t>г. Рубцовск, пр-кт Ленина, д. 189</t>
      </is>
    </oc>
    <nc r="B710" t="inlineStr">
      <is>
        <t>г. Рубцовск, ул. Комсомольская, д. 210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1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46" sId="1" odxf="1" dxf="1" numFmtId="4">
    <oc r="A711">
      <v>12</v>
    </oc>
    <nc r="A711">
      <v>57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47" sId="1" odxf="1" dxf="1">
    <oc r="B711" t="inlineStr">
      <is>
        <t>г. Рубцовск, пр-кт Ленина, д. 191</t>
      </is>
    </oc>
    <nc r="B711" t="inlineStr">
      <is>
        <t>г. Рубцовск, ул. Комсомольская, д. 212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1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48" sId="1" odxf="1" dxf="1" numFmtId="4">
    <oc r="A712">
      <v>13</v>
    </oc>
    <nc r="A712">
      <v>58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49" sId="1" odxf="1" dxf="1">
    <oc r="B712" t="inlineStr">
      <is>
        <t>г. Рубцовск, пр-кт Ленина, д. 192</t>
      </is>
    </oc>
    <nc r="B712" t="inlineStr">
      <is>
        <t>г. Рубцовск, ул. Комсомольская, д. 71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50" sId="1" odxf="1" dxf="1" numFmtId="4">
    <oc r="A713">
      <v>14</v>
    </oc>
    <nc r="A713">
      <v>59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51" sId="1" odxf="1" dxf="1">
    <oc r="B713" t="inlineStr">
      <is>
        <t>г. Рубцовск, пр-кт Ленина, д. 193</t>
      </is>
    </oc>
    <nc r="B713" t="inlineStr">
      <is>
        <t>г. Рубцовск, ул. Комсомольская, д. 72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52" sId="1" odxf="1" dxf="1" numFmtId="4">
    <oc r="A714">
      <v>15</v>
    </oc>
    <nc r="A714">
      <v>60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53" sId="1" odxf="1" dxf="1">
    <oc r="B714" t="inlineStr">
      <is>
        <t>г. Рубцовск, пр-кт Ленина, д. 194</t>
      </is>
    </oc>
    <nc r="B714" t="inlineStr">
      <is>
        <t>г. Рубцовск, ул. Комсомольская, д. 82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54" sId="1" odxf="1" dxf="1" numFmtId="4">
    <oc r="A715">
      <v>16</v>
    </oc>
    <nc r="A715">
      <v>61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55" sId="1" odxf="1" dxf="1">
    <oc r="B715" t="inlineStr">
      <is>
        <t>г. Рубцовск, пр-кт Ленина, д. 195</t>
      </is>
    </oc>
    <nc r="B715" t="inlineStr">
      <is>
        <t>г. Рубцовск, ул. Комсомольская, д. 84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56" sId="1" odxf="1" dxf="1" numFmtId="4">
    <oc r="A716">
      <v>17</v>
    </oc>
    <nc r="A716">
      <v>62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57" sId="1" odxf="1" dxf="1">
    <oc r="B716" t="inlineStr">
      <is>
        <t>г. Рубцовск, пр-кт Ленина, д. 23</t>
      </is>
    </oc>
    <nc r="B716" t="inlineStr">
      <is>
        <t>г. Рубцовск, ул. Комсомольская, д. 94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58" sId="1" odxf="1" dxf="1" numFmtId="4">
    <oc r="A717">
      <v>18</v>
    </oc>
    <nc r="A717">
      <v>63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59" sId="1" odxf="1" dxf="1">
    <oc r="B717" t="inlineStr">
      <is>
        <t>г. Рубцовск, пр-кт Ленина, д. 40</t>
      </is>
    </oc>
    <nc r="B717" t="inlineStr">
      <is>
        <t>г. Рубцовск, ул. Комсомольская, д. 96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60" sId="1" odxf="1" dxf="1" numFmtId="4">
    <oc r="A718">
      <v>19</v>
    </oc>
    <nc r="A718">
      <v>64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61" sId="1" odxf="1" dxf="1">
    <oc r="B718" t="inlineStr">
      <is>
        <t>г. Рубцовск, пр-кт Ленина, д. 46</t>
      </is>
    </oc>
    <nc r="B718" t="inlineStr">
      <is>
        <t>г. Рубцовск, ул. Комсомольская, д. 98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62" sId="1" odxf="1" dxf="1" numFmtId="4">
    <oc r="A719">
      <v>20</v>
    </oc>
    <nc r="A719">
      <v>65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63" sId="1" odxf="1" dxf="1">
    <oc r="B719" t="inlineStr">
      <is>
        <t>г. Рубцовск, пр-кт Рубцовский, д. 17</t>
      </is>
    </oc>
    <nc r="B719" t="inlineStr">
      <is>
        <t>г. Рубцовск, ул. Короленко, д. 140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general" vertical="bottom" wrapText="0" readingOrder="0"/>
    </dxf>
  </rfmt>
  <rcc rId="17864" sId="1" odxf="1" dxf="1" numFmtId="4">
    <oc r="A720">
      <v>21</v>
    </oc>
    <nc r="A720">
      <v>66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65" sId="1" odxf="1" dxf="1">
    <oc r="B720" t="inlineStr">
      <is>
        <t>г. Рубцовск, пр-кт Рубцовский, д. 30</t>
      </is>
    </oc>
    <nc r="B720" t="inlineStr">
      <is>
        <t>г. Рубцовск, ул. Красная, д. 66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general" vertical="bottom" wrapText="0" readingOrder="0"/>
    </dxf>
  </rfmt>
  <rcc rId="17866" sId="1" odxf="1" dxf="1" numFmtId="4">
    <oc r="A721">
      <v>22</v>
    </oc>
    <nc r="A721">
      <v>67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67" sId="1" odxf="1" dxf="1">
    <oc r="B721" t="inlineStr">
      <is>
        <t>г. Рубцовск, пр-кт Рубцовский, д. 33</t>
      </is>
    </oc>
    <nc r="B721" t="inlineStr">
      <is>
        <t>г. Рубцовск, ул. Краснознаменская, д. 114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68" sId="1" odxf="1" dxf="1" numFmtId="4">
    <oc r="A722">
      <v>23</v>
    </oc>
    <nc r="A722">
      <v>68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69" sId="1" odxf="1" dxf="1">
    <oc r="B722" t="inlineStr">
      <is>
        <t>г. Рубцовск, пр-кт Рубцовский, д. 38</t>
      </is>
    </oc>
    <nc r="B722" t="inlineStr">
      <is>
        <t>г. Рубцовск, ул. Краснознаменская, д. 82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70" sId="1" odxf="1" dxf="1" numFmtId="4">
    <oc r="A723">
      <v>24</v>
    </oc>
    <nc r="A723">
      <v>69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71" sId="1" odxf="1" dxf="1">
    <oc r="B723" t="inlineStr">
      <is>
        <t>г. Рубцовск, пр-кт Рубцовский, д. 51</t>
      </is>
    </oc>
    <nc r="B723" t="inlineStr">
      <is>
        <t>г. Рубцовск, ул. Краснознаменская, д. 98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872" sId="1" odxf="1" dxf="1" numFmtId="4">
    <oc r="A724">
      <v>25</v>
    </oc>
    <nc r="A724">
      <v>70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73" sId="1" odxf="1" dxf="1">
    <oc r="B724" t="inlineStr">
      <is>
        <t>г. Рубцовск, пр-кт Рубцовский, д. 53</t>
      </is>
    </oc>
    <nc r="B724" t="inlineStr">
      <is>
        <t>г. Рубцовск, ул. Куйбышева, д. 127А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74" sId="1" odxf="1" dxf="1" numFmtId="4">
    <oc r="A725">
      <v>26</v>
    </oc>
    <nc r="A725">
      <v>71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75" sId="1" odxf="1" dxf="1">
    <oc r="B725" t="inlineStr">
      <is>
        <t>г. Рубцовск, пр-кт Рубцовский, д. 7</t>
      </is>
    </oc>
    <nc r="B725" t="inlineStr">
      <is>
        <t>г. Рубцовск, ул. Октябрьская, д. 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76" sId="1" odxf="1" dxf="1" numFmtId="4">
    <oc r="A726">
      <v>27</v>
    </oc>
    <nc r="A726">
      <v>72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77" sId="1" odxf="1" dxf="1">
    <oc r="B726" t="inlineStr">
      <is>
        <t>г. Рубцовск, ул. Алтайская, д. 108</t>
      </is>
    </oc>
    <nc r="B726" t="inlineStr">
      <is>
        <t>г. Рубцовск, ул. Октябрьская, д. 106А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78" sId="1" odxf="1" dxf="1" numFmtId="4">
    <oc r="A727">
      <v>28</v>
    </oc>
    <nc r="A727">
      <v>73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79" sId="1" odxf="1" dxf="1">
    <oc r="B727" t="inlineStr">
      <is>
        <t>г. Рубцовск, ул. Алтайская, д. 112</t>
      </is>
    </oc>
    <nc r="B727" t="inlineStr">
      <is>
        <t>г. Рубцовск, ул. Октябрьская, д. 115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80" sId="1" odxf="1" dxf="1" numFmtId="4">
    <oc r="A728">
      <v>29</v>
    </oc>
    <nc r="A728">
      <v>74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81" sId="1" odxf="1" dxf="1">
    <oc r="B728" t="inlineStr">
      <is>
        <t>г. Рубцовск, ул. Алтайская, д. 94</t>
      </is>
    </oc>
    <nc r="B728" t="inlineStr">
      <is>
        <t>г. Рубцовск, ул. Октябрьская, д. 119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82" sId="1" odxf="1" dxf="1" numFmtId="4">
    <oc r="A729">
      <v>30</v>
    </oc>
    <nc r="A729">
      <v>75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83" sId="1" odxf="1" dxf="1">
    <oc r="B729" t="inlineStr">
      <is>
        <t>г. Рубцовск, ул. Алтайская, д. 96</t>
      </is>
    </oc>
    <nc r="B729" t="inlineStr">
      <is>
        <t>г. Рубцовск, ул. Октябрьская, д. 157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84" sId="1" odxf="1" dxf="1" numFmtId="4">
    <oc r="A730">
      <v>31</v>
    </oc>
    <nc r="A730">
      <v>76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85" sId="1" odxf="1" dxf="1">
    <oc r="B730" t="inlineStr">
      <is>
        <t>г. Рубцовск, ул. Брусилова, д. 8Г</t>
      </is>
    </oc>
    <nc r="B730" t="inlineStr">
      <is>
        <t>г. Рубцовск, ул. Октябрьская, д. 29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86" sId="1" odxf="1" dxf="1" numFmtId="4">
    <oc r="A731">
      <v>32</v>
    </oc>
    <nc r="A731">
      <v>77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87" sId="1" odxf="1" dxf="1">
    <oc r="B731" t="inlineStr">
      <is>
        <t>г. Рубцовск, ул. Гвардейская, д. 51</t>
      </is>
    </oc>
    <nc r="B731" t="inlineStr">
      <is>
        <t>г. Рубцовск, ул. Октябрьская, д. 3А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88" sId="1" odxf="1" dxf="1" numFmtId="4">
    <oc r="A732">
      <v>33</v>
    </oc>
    <nc r="A732">
      <v>78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89" sId="1" odxf="1" dxf="1">
    <oc r="B732" t="inlineStr">
      <is>
        <t>г. Рубцовск, ул. Жуковского, д. 01</t>
      </is>
    </oc>
    <nc r="B732" t="inlineStr">
      <is>
        <t>г. Рубцовск, ул. Октябрьская, д. 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90" sId="1" odxf="1" dxf="1" numFmtId="4">
    <oc r="A733">
      <v>34</v>
    </oc>
    <nc r="A733">
      <v>79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91" sId="1" odxf="1" dxf="1">
    <oc r="B733" t="inlineStr">
      <is>
        <t>г. Рубцовск, ул. Калинина, д. 24</t>
      </is>
    </oc>
    <nc r="B733" t="inlineStr">
      <is>
        <t>г. Рубцовск, ул. Октябрьская, д. 80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fmt sheetId="1" sqref="C7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92" sId="1" odxf="1" dxf="1" numFmtId="4">
    <oc r="A734">
      <v>35</v>
    </oc>
    <nc r="A734">
      <v>80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93" sId="1" odxf="1" dxf="1">
    <oc r="B734" t="inlineStr">
      <is>
        <t>г. Рубцовск, ул. Калинина, д. 28</t>
      </is>
    </oc>
    <nc r="B734" t="inlineStr">
      <is>
        <t>г. Рубцовск, ул. Октябрьская, д. 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94" sId="1" odxf="1" dxf="1" numFmtId="4">
    <oc r="A735">
      <v>36</v>
    </oc>
    <nc r="A735">
      <v>81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95" sId="1" odxf="1" dxf="1">
    <oc r="B735" t="inlineStr">
      <is>
        <t>г. Рубцовск, ул. Калинина, д. 36</t>
      </is>
    </oc>
    <nc r="B735" t="inlineStr">
      <is>
        <t>г. Рубцовск, ул. Октябрьская, д. 98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96" sId="1" odxf="1" dxf="1" numFmtId="4">
    <oc r="A736">
      <v>37</v>
    </oc>
    <nc r="A736">
      <v>82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97" sId="1" odxf="1" dxf="1">
    <oc r="B736" t="inlineStr">
      <is>
        <t>г. Рубцовск, ул. Калинина, д. 9</t>
      </is>
    </oc>
    <nc r="B736" t="inlineStr">
      <is>
        <t>г. Рубцовск, ул. Осипенко, д. 140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898" sId="1" odxf="1" dxf="1" numFmtId="4">
    <oc r="A737">
      <v>38</v>
    </oc>
    <nc r="A737">
      <v>83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899" sId="1" odxf="1" dxf="1">
    <oc r="B737" t="inlineStr">
      <is>
        <t>г. Рубцовск, ул. Карла Маркса, д. 235</t>
      </is>
    </oc>
    <nc r="B737" t="inlineStr">
      <is>
        <t>г. Рубцовск, ул. Осипенко, д. 142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00" sId="1" odxf="1" dxf="1" numFmtId="4">
    <oc r="A738">
      <v>39</v>
    </oc>
    <nc r="A738">
      <v>84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01" sId="1" odxf="1" dxf="1">
    <oc r="B738" t="inlineStr">
      <is>
        <t>г. Рубцовск, ул. Комсомольская, д. 102</t>
      </is>
    </oc>
    <nc r="B738" t="inlineStr">
      <is>
        <t>г. Рубцовск, ул. Путевая, д. 31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02" sId="1" odxf="1" dxf="1" numFmtId="4">
    <oc r="A739">
      <v>40</v>
    </oc>
    <nc r="A739">
      <v>85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03" sId="1" odxf="1" dxf="1">
    <oc r="B739" t="inlineStr">
      <is>
        <t>г. Рубцовск, ул. Комсомольская, д. 115</t>
      </is>
    </oc>
    <nc r="B739" t="inlineStr">
      <is>
        <t>г. Рубцовск, ул. Путевая, д. 33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left"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ndxf>
  </rcc>
  <rfmt sheetId="1" sqref="C7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04" sId="1" odxf="1" dxf="1" numFmtId="4">
    <oc r="A740">
      <v>41</v>
    </oc>
    <nc r="A740">
      <v>86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05" sId="1" odxf="1" dxf="1">
    <oc r="B740" t="inlineStr">
      <is>
        <t>г. Рубцовск, ул. Комсомольская, д. 121</t>
      </is>
    </oc>
    <nc r="B740" t="inlineStr">
      <is>
        <t>г. Рубцовск, ул. Путевая, д. 35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left"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ndxf>
  </rcc>
  <rfmt sheetId="1" sqref="C7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06" sId="1" odxf="1" dxf="1" numFmtId="4">
    <oc r="A741">
      <v>42</v>
    </oc>
    <nc r="A741">
      <v>87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07" sId="1" odxf="1" dxf="1">
    <oc r="B741" t="inlineStr">
      <is>
        <t>г. Рубцовск, ул. Комсомольская, д. 137</t>
      </is>
    </oc>
    <nc r="B741" t="inlineStr">
      <is>
        <t>г. Рубцовск, ул. Пушкина, д. 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08" sId="1" odxf="1" dxf="1" numFmtId="4">
    <oc r="A742">
      <v>43</v>
    </oc>
    <nc r="A742"/>
    <odxf>
      <font>
        <b val="0"/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b/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09" sId="1" odxf="1" dxf="1">
    <oc r="B742" t="inlineStr">
      <is>
        <t>г. Рубцовск, ул. Комсомольская, д. 139</t>
      </is>
    </oc>
    <nc r="B742" t="inlineStr">
      <is>
        <t>Итого по г. Рубцовску-2019 год</t>
      </is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  <alignment horizontal="left" vertical="top" wrapText="1" readingOrder="0"/>
    </odxf>
    <ndxf>
      <font>
        <b/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1" sqref="C742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10" sId="1" odxf="1" dxf="1" numFmtId="4">
    <oc r="A743">
      <v>44</v>
    </oc>
    <nc r="A743">
      <v>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11" sId="1" odxf="1" dxf="1">
    <oc r="B743" t="inlineStr">
      <is>
        <t>г. Рубцовск, ул. Комсомольская, д. 143</t>
      </is>
    </oc>
    <nc r="B743" t="inlineStr">
      <is>
        <t>г. Рубцовск, Новоегорьевский тракт, д. 10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12" sId="1" odxf="1" dxf="1" numFmtId="4">
    <oc r="A744">
      <v>45</v>
    </oc>
    <nc r="A744">
      <v>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13" sId="1" odxf="1" dxf="1">
    <oc r="B744" t="inlineStr">
      <is>
        <t>г. Рубцовск, ул. Комсомольская, д. 144</t>
      </is>
    </oc>
    <nc r="B744" t="inlineStr">
      <is>
        <t>г. Рубцовск, Новоегорьевский тракт, д. 10А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14" sId="1" odxf="1" dxf="1" numFmtId="4">
    <oc r="A745">
      <v>46</v>
    </oc>
    <nc r="A745">
      <v>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15" sId="1" odxf="1" dxf="1">
    <oc r="B745" t="inlineStr">
      <is>
        <t>г. Рубцовск, ул. Комсомольская, д. 180</t>
      </is>
    </oc>
    <nc r="B745" t="inlineStr">
      <is>
        <t>г. Рубцовск, пр-кт Ленина, д. 127</t>
      </is>
    </nc>
    <odxf>
      <font>
        <sz val="14"/>
        <name val="Times New Roman"/>
        <scheme val="none"/>
      </font>
      <numFmt numFmtId="1" formatCode="0"/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</ndxf>
  </rcc>
  <rfmt sheetId="1" s="1" sqref="C745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general" vertical="center" wrapText="0" readingOrder="0"/>
    </dxf>
  </rfmt>
  <rcc rId="17916" sId="1" odxf="1" dxf="1" numFmtId="4">
    <oc r="A746">
      <v>47</v>
    </oc>
    <nc r="A746">
      <v>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17" sId="1" odxf="1" dxf="1">
    <oc r="B746" t="inlineStr">
      <is>
        <t>г. Рубцовск, ул. Комсомольская, д. 184</t>
      </is>
    </oc>
    <nc r="B746" t="inlineStr">
      <is>
        <t>г. Рубцовск, Новоегорьевский тракт, д. 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18" sId="1" odxf="1" dxf="1" numFmtId="4">
    <oc r="A747">
      <v>48</v>
    </oc>
    <nc r="A747">
      <v>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19" sId="1" odxf="1" dxf="1">
    <oc r="B747" t="inlineStr">
      <is>
        <t>г. Рубцовск, ул. Комсомольская, д. 185</t>
      </is>
    </oc>
    <nc r="B747" t="inlineStr">
      <is>
        <t>г. Рубцовск, пер. Базарный, д. 131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0" sId="1" odxf="1" dxf="1" numFmtId="4">
    <oc r="A748">
      <v>49</v>
    </oc>
    <nc r="A748">
      <v>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21" sId="1" odxf="1" dxf="1">
    <oc r="B748" t="inlineStr">
      <is>
        <t>г. Рубцовск, ул. Комсомольская, д. 188</t>
      </is>
    </oc>
    <nc r="B748" t="inlineStr">
      <is>
        <t>г. Рубцовск, пер. Базарный, д. 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2" sId="1" odxf="1" dxf="1" numFmtId="4">
    <oc r="A749">
      <v>50</v>
    </oc>
    <nc r="A749">
      <v>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23" sId="1" odxf="1" dxf="1">
    <oc r="B749" t="inlineStr">
      <is>
        <t>г. Рубцовск, ул. Комсомольская, д. 192</t>
      </is>
    </oc>
    <nc r="B749" t="inlineStr">
      <is>
        <t>г. Рубцовск, пер. Мельничный, д. 117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4" sId="1" odxf="1" dxf="1" numFmtId="4">
    <oc r="A750">
      <v>51</v>
    </oc>
    <nc r="A750">
      <v>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25" sId="1" odxf="1" dxf="1">
    <oc r="B750" t="inlineStr">
      <is>
        <t>г. Рубцовск, ул. Комсомольская, д. 206</t>
      </is>
    </oc>
    <nc r="B750" t="inlineStr">
      <is>
        <t>г. Рубцовск, пер. Фруктовый, д. 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6" sId="1" odxf="1" dxf="1" numFmtId="4">
    <oc r="A751">
      <v>52</v>
    </oc>
    <nc r="A751">
      <v>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27" sId="1" odxf="1" dxf="1">
    <oc r="B751" t="inlineStr">
      <is>
        <t>г. Рубцовск, ул. Комсомольская, д. 208</t>
      </is>
    </oc>
    <nc r="B751" t="inlineStr">
      <is>
        <t>г. Рубцовск, пер. Школьный, д. 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8" sId="1" odxf="1" dxf="1" numFmtId="4">
    <oc r="A752">
      <v>53</v>
    </oc>
    <nc r="A752">
      <v>10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C7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29" sId="1" odxf="1" dxf="1" numFmtId="4">
    <oc r="A753">
      <v>54</v>
    </oc>
    <nc r="A753">
      <v>11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C7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30" sId="1" odxf="1" dxf="1" numFmtId="4">
    <oc r="A754">
      <v>55</v>
    </oc>
    <nc r="A754">
      <v>12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1" sId="1" odxf="1" dxf="1" numFmtId="4">
    <oc r="A755">
      <v>56</v>
    </oc>
    <nc r="A755">
      <v>13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2" sId="1" odxf="1" dxf="1" numFmtId="4">
    <oc r="A756">
      <v>57</v>
    </oc>
    <nc r="A756">
      <v>14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3" sId="1" odxf="1" dxf="1" numFmtId="4">
    <oc r="A757">
      <v>58</v>
    </oc>
    <nc r="A757">
      <v>15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7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4" sId="1" odxf="1" dxf="1" numFmtId="4">
    <oc r="A758">
      <v>59</v>
    </oc>
    <nc r="A758">
      <v>16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8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5" sId="1" odxf="1" dxf="1" numFmtId="4">
    <oc r="A759">
      <v>60</v>
    </oc>
    <nc r="A759">
      <v>17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59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6" sId="1" odxf="1" dxf="1" numFmtId="4">
    <oc r="A760">
      <v>61</v>
    </oc>
    <nc r="A760">
      <v>18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60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37" sId="1" odxf="1" dxf="1" numFmtId="4">
    <oc r="A761">
      <v>62</v>
    </oc>
    <nc r="A761">
      <v>19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6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fmt sheetId="1" sqref="C7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cc rId="17938" sId="1" odxf="1" dxf="1" numFmtId="4">
    <oc r="A762">
      <v>63</v>
    </oc>
    <nc r="A762">
      <v>20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62" start="0" length="0">
    <dxf>
      <font>
        <sz val="11"/>
        <color indexed="9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C76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cc rId="17939" sId="1" odxf="1" dxf="1" numFmtId="4">
    <oc r="A763">
      <v>64</v>
    </oc>
    <nc r="A763">
      <v>21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6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C7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40" sId="1" odxf="1" dxf="1" numFmtId="4">
    <oc r="A764">
      <v>65</v>
    </oc>
    <nc r="A764">
      <v>22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41" sId="1" odxf="1" dxf="1">
    <oc r="B764" t="inlineStr">
      <is>
        <t>г. Рубцовск, ул. Краснознаменская, д. 82</t>
      </is>
    </oc>
    <nc r="B764" t="inlineStr">
      <is>
        <t>г. Рубцовск, Угловский тракт, д. 55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42" sId="1" odxf="1" dxf="1" numFmtId="4">
    <oc r="A765">
      <v>66</v>
    </oc>
    <nc r="A765">
      <v>23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43" sId="1" odxf="1" dxf="1">
    <oc r="B765" t="inlineStr">
      <is>
        <t>г. Рубцовск, ул. Краснознаменская, д. 98</t>
      </is>
    </oc>
    <nc r="B765" t="inlineStr">
      <is>
        <t>г. Рубцовск, ул. Азовская, д. 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7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7944" sId="1" odxf="1" dxf="1" numFmtId="4">
    <oc r="A766">
      <v>67</v>
    </oc>
    <nc r="A766">
      <v>24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45" sId="1" odxf="1" dxf="1">
    <oc r="B766" t="inlineStr">
      <is>
        <t>г. Рубцовск, ул. Куйбышева, д. 127А</t>
      </is>
    </oc>
    <nc r="B766" t="inlineStr">
      <is>
        <t>г. Рубцовск, ул. Азовская, д. 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46" sId="1" odxf="1" dxf="1" numFmtId="4">
    <oc r="A767">
      <v>68</v>
    </oc>
    <nc r="A767">
      <v>25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47" sId="1" odxf="1" dxf="1">
    <oc r="B767" t="inlineStr">
      <is>
        <t>г. Рубцовск, ул. Октябрьская, д. 1</t>
      </is>
    </oc>
    <nc r="B767" t="inlineStr">
      <is>
        <t>г. Рубцовск, ул. Азовская, д. 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48" sId="1" odxf="1" dxf="1" numFmtId="4">
    <oc r="A768">
      <v>69</v>
    </oc>
    <nc r="A768">
      <v>26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49" sId="1" odxf="1" dxf="1">
    <oc r="B768" t="inlineStr">
      <is>
        <t>г. Рубцовск, ул. Октябрьская, д. 106А</t>
      </is>
    </oc>
    <nc r="B768" t="inlineStr">
      <is>
        <t>г. Рубцовск, ул. Алтайская, д. 189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50" sId="1" odxf="1" dxf="1" numFmtId="4">
    <oc r="A769">
      <v>70</v>
    </oc>
    <nc r="A769">
      <v>27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51" sId="1" odxf="1" dxf="1">
    <oc r="B769" t="inlineStr">
      <is>
        <t>г. Рубцовск, ул. Октябрьская, д. 115</t>
      </is>
    </oc>
    <nc r="B769" t="inlineStr">
      <is>
        <t>г. Рубцовск, ул. Алтайская, д. 84А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6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52" sId="1" odxf="1" dxf="1" numFmtId="4">
    <oc r="A770">
      <v>71</v>
    </oc>
    <nc r="A770">
      <v>28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53" sId="1" odxf="1" dxf="1">
    <oc r="B770" t="inlineStr">
      <is>
        <t>г. Рубцовск, ул. Октябрьская, д. 119</t>
      </is>
    </oc>
    <nc r="B770" t="inlineStr">
      <is>
        <t>г. Рубцовск, ул. Арычная, д. 29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54" sId="1" odxf="1" dxf="1" numFmtId="4">
    <oc r="A771">
      <v>72</v>
    </oc>
    <nc r="A771">
      <v>29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55" sId="1" odxf="1" dxf="1">
    <oc r="B771" t="inlineStr">
      <is>
        <t>г. Рубцовск, ул. Октябрьская, д. 157</t>
      </is>
    </oc>
    <nc r="B771" t="inlineStr">
      <is>
        <t>г. Рубцовск, ул. Арычная, д. 33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56" sId="1" odxf="1" dxf="1" numFmtId="4">
    <oc r="A772">
      <v>73</v>
    </oc>
    <nc r="A772">
      <v>30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57" sId="1" odxf="1" dxf="1">
    <oc r="B772" t="inlineStr">
      <is>
        <t>г. Рубцовск, ул. Октябрьская, д. 29</t>
      </is>
    </oc>
    <nc r="B772" t="inlineStr">
      <is>
        <t>г. Рубцовск, ул. Брусилова, д. 45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58" sId="1" odxf="1" dxf="1" numFmtId="4">
    <oc r="A773">
      <v>74</v>
    </oc>
    <nc r="A773">
      <v>31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59" sId="1" odxf="1" dxf="1">
    <oc r="B773" t="inlineStr">
      <is>
        <t>г. Рубцовск, ул. Октябрьская, д. 3А</t>
      </is>
    </oc>
    <nc r="B773" t="inlineStr">
      <is>
        <t>г. Рубцовск, ул. Брусилова, д. 47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60" sId="1" odxf="1" dxf="1" numFmtId="4">
    <oc r="A774">
      <v>75</v>
    </oc>
    <nc r="A774">
      <v>32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61" sId="1" odxf="1" dxf="1">
    <oc r="B774" t="inlineStr">
      <is>
        <t>г. Рубцовск, ул. Октябрьская, д. 5</t>
      </is>
    </oc>
    <nc r="B774" t="inlineStr">
      <is>
        <t>г. Рубцовск, ул. Брусилова, д. 8В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62" sId="1" odxf="1" dxf="1" numFmtId="4">
    <oc r="A775">
      <v>76</v>
    </oc>
    <nc r="A775">
      <v>33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63" sId="1" odxf="1" dxf="1">
    <oc r="B775" t="inlineStr">
      <is>
        <t>г. Рубцовск, ул. Октябрьская, д. 80</t>
      </is>
    </oc>
    <nc r="B775" t="inlineStr">
      <is>
        <t>г. Рубцовск, ул. Громова, д. 20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64" sId="1" odxf="1" dxf="1" numFmtId="4">
    <oc r="A776">
      <v>77</v>
    </oc>
    <nc r="A776">
      <v>34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65" sId="1" odxf="1" dxf="1">
    <oc r="B776" t="inlineStr">
      <is>
        <t>г. Рубцовск, ул. Октябрьская, д. 9</t>
      </is>
    </oc>
    <nc r="B776" t="inlineStr">
      <is>
        <t>г. Рубцовск, ул. Громова, д. 30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66" sId="1" odxf="1" dxf="1" numFmtId="4">
    <oc r="A777">
      <v>78</v>
    </oc>
    <nc r="A777">
      <v>35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67" sId="1" odxf="1" dxf="1">
    <oc r="B777" t="inlineStr">
      <is>
        <t>г. Рубцовск, ул. Октябрьская, д. 98</t>
      </is>
    </oc>
    <nc r="B777" t="inlineStr">
      <is>
        <t>г. Рубцовск, ул. Дзержинского, д. 25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68" sId="1" odxf="1" dxf="1" numFmtId="4">
    <oc r="A778">
      <v>79</v>
    </oc>
    <nc r="A778">
      <v>36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69" sId="1" odxf="1" dxf="1">
    <oc r="B778" t="inlineStr">
      <is>
        <t>г. Рубцовск, ул. Осипенко, д. 140</t>
      </is>
    </oc>
    <nc r="B778" t="inlineStr">
      <is>
        <t>г. Рубцовск, ул. Калинина, д. 15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70" sId="1" odxf="1" dxf="1" numFmtId="4">
    <oc r="A779">
      <v>80</v>
    </oc>
    <nc r="A779">
      <v>37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71" sId="1" odxf="1" dxf="1">
    <oc r="B779" t="inlineStr">
      <is>
        <t>г. Рубцовск, ул. Осипенко, д. 142</t>
      </is>
    </oc>
    <nc r="B779" t="inlineStr">
      <is>
        <t>г. Рубцовск, ул. Калинина, д. 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7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72" sId="1" odxf="1" dxf="1" numFmtId="4">
    <oc r="A780">
      <v>81</v>
    </oc>
    <nc r="A780">
      <v>38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73" sId="1" odxf="1" dxf="1">
    <oc r="B780" t="inlineStr">
      <is>
        <t>г. Рубцовск, ул. Путевая, д. 31</t>
      </is>
    </oc>
    <nc r="B780" t="inlineStr">
      <is>
        <t>г. Рубцовск, ул. Калинина, д. 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8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74" sId="1" odxf="1" dxf="1" numFmtId="4">
    <oc r="A781">
      <v>82</v>
    </oc>
    <nc r="A781">
      <v>39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75" sId="1" odxf="1" dxf="1">
    <oc r="B781" t="inlineStr">
      <is>
        <t>г. Рубцовск, ул. Путевая, д. 33</t>
      </is>
    </oc>
    <nc r="B781" t="inlineStr">
      <is>
        <t>г. Рубцовск, ул. Комсомольская, д. 126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general" wrapText="0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fmt sheetId="1" sqref="C78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76" sId="1" odxf="1" dxf="1" numFmtId="4">
    <oc r="A782">
      <v>83</v>
    </oc>
    <nc r="A782">
      <v>40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77" sId="1" odxf="1" dxf="1">
    <oc r="B782" t="inlineStr">
      <is>
        <t>г. Рубцовск, ул. Путевая, д. 35</t>
      </is>
    </oc>
    <nc r="B782" t="inlineStr">
      <is>
        <t>г. Рубцовск, ул. Комсомольская, д. 128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general" wrapText="0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fmt sheetId="1" sqref="C78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78" sId="1" odxf="1" dxf="1" numFmtId="4">
    <oc r="A783">
      <v>84</v>
    </oc>
    <nc r="A783">
      <v>41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79" sId="1" odxf="1" dxf="1">
    <oc r="B783" t="inlineStr">
      <is>
        <t>г. Рубцовск, ул. Пушкина, д. 2</t>
      </is>
    </oc>
    <nc r="B783" t="inlineStr">
      <is>
        <t>г. Рубцовск, ул. Комсомольская, д. 130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8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80" sId="1" odxf="1" dxf="1" numFmtId="4">
    <oc r="A784" t="inlineStr">
      <is>
        <t>Итого по г. Рубцовску 2019 год</t>
      </is>
    </oc>
    <nc r="A784">
      <v>42</v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horizontal="general" vertical="bottom" wrapText="0" readingOrder="0"/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ndxf>
  </rcc>
  <rcc rId="17981" sId="1" odxf="1" dxf="1">
    <nc r="B784" t="inlineStr">
      <is>
        <t>г. Рубцовск, ул. Комсомольская, д. 182</t>
      </is>
    </nc>
    <odxf>
      <font>
        <b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 val="0"/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784" start="0" length="0">
    <dxf>
      <font>
        <b val="0"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82" sId="1" odxf="1" dxf="1" numFmtId="4">
    <oc r="A785">
      <v>1</v>
    </oc>
    <nc r="A785">
      <v>43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83" sId="1" odxf="1" dxf="1">
    <oc r="B785" t="inlineStr">
      <is>
        <t>г. Рубцовск, Новоегорьевский тракт, д. 10</t>
      </is>
    </oc>
    <nc r="B785" t="inlineStr">
      <is>
        <t>г. Рубцовск, ул. Комсомольская, д. 230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8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84" sId="1" odxf="1" dxf="1" numFmtId="4">
    <oc r="A786">
      <v>2</v>
    </oc>
    <nc r="A786">
      <v>44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85" sId="1" odxf="1" dxf="1">
    <oc r="B786" t="inlineStr">
      <is>
        <t>г. Рубцовск, Новоегорьевский тракт, д. 10А</t>
      </is>
    </oc>
    <nc r="B786" t="inlineStr">
      <is>
        <t>г. Рубцовск, ул. Комсомольская, д. 240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8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86" sId="1" odxf="1" dxf="1" numFmtId="4">
    <oc r="A787">
      <v>3</v>
    </oc>
    <nc r="A787">
      <v>45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87" sId="1" odxf="1" dxf="1">
    <oc r="B787" t="inlineStr">
      <is>
        <t>г. Рубцовск, Новоегорьевский тракт, д. 12</t>
      </is>
    </oc>
    <nc r="B787" t="inlineStr">
      <is>
        <t>г. Рубцовск, ул. Комсомольская, д. 244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1" sqref="C78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cc rId="17988" sId="1" odxf="1" dxf="1" numFmtId="4">
    <oc r="A788">
      <v>4</v>
    </oc>
    <nc r="A788">
      <v>46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89" sId="1" odxf="1" dxf="1">
    <oc r="B788" t="inlineStr">
      <is>
        <t>г. Рубцовск, пер. Базарный, д. 131</t>
      </is>
    </oc>
    <nc r="B788" t="inlineStr">
      <is>
        <t>г. Рубцовск, ул. Комсомольская, д. 53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8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90" sId="1" odxf="1" dxf="1" numFmtId="4">
    <oc r="A789">
      <v>5</v>
    </oc>
    <nc r="A789">
      <v>47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91" sId="1" odxf="1" dxf="1">
    <oc r="B789" t="inlineStr">
      <is>
        <t>г. Рубцовск, пер. Базарный, д. 3</t>
      </is>
    </oc>
    <nc r="B789" t="inlineStr">
      <is>
        <t>г. Рубцовск, ул. Комсомольская, д. 62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top" wrapText="0" readingOrder="0"/>
    </ndxf>
  </rcc>
  <rfmt sheetId="1" sqref="C78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92" sId="1" odxf="1" dxf="1" numFmtId="4">
    <oc r="A790">
      <v>6</v>
    </oc>
    <nc r="A790">
      <v>48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93" sId="1" odxf="1" dxf="1">
    <oc r="B790" t="inlineStr">
      <is>
        <t>г. Рубцовск, пер. Мельничный, д. 117</t>
      </is>
    </oc>
    <nc r="B790" t="inlineStr">
      <is>
        <t>г. Рубцовск, ул. Комсомольская, д. 64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94" sId="1" odxf="1" dxf="1" numFmtId="4">
    <oc r="A791">
      <v>7</v>
    </oc>
    <nc r="A791">
      <v>49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95" sId="1" odxf="1" dxf="1">
    <oc r="B791" t="inlineStr">
      <is>
        <t>г. Рубцовск, пер. Фруктовый, д. 9</t>
      </is>
    </oc>
    <nc r="B791" t="inlineStr">
      <is>
        <t>г. Рубцовск, ул. Кондратюка, д. 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general" vertical="bottom" wrapText="0" readingOrder="0"/>
    </dxf>
  </rfmt>
  <rcc rId="17996" sId="1" odxf="1" dxf="1" numFmtId="4">
    <oc r="A792">
      <v>8</v>
    </oc>
    <nc r="A792">
      <v>50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97" sId="1" odxf="1" dxf="1">
    <oc r="B792" t="inlineStr">
      <is>
        <t>г. Рубцовск, пер. Школьный, д. 3</t>
      </is>
    </oc>
    <nc r="B792" t="inlineStr">
      <is>
        <t>г. Рубцовск, ул. Красная, д. 86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7998" sId="1" odxf="1" dxf="1" numFmtId="4">
    <oc r="A793">
      <v>9</v>
    </oc>
    <nc r="A793">
      <v>51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7999" sId="1" odxf="1" dxf="1">
    <oc r="B793" t="inlineStr">
      <is>
        <t>г. Рубцовск, пр-кт Ленина, д. 16</t>
      </is>
    </oc>
    <nc r="B793" t="inlineStr">
      <is>
        <t>г. Рубцовск, ул. Красная, д. 88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00" sId="1" odxf="1" dxf="1" numFmtId="4">
    <oc r="A794">
      <v>10</v>
    </oc>
    <nc r="A794">
      <v>52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01" sId="1" odxf="1" dxf="1">
    <oc r="B794" t="inlineStr">
      <is>
        <t>г. Рубцовск, пр-кт Ленина, д. 59</t>
      </is>
    </oc>
    <nc r="B794" t="inlineStr">
      <is>
        <t>г. Рубцовск, ул. Локомотивная, д. 03</t>
      </is>
    </nc>
    <odxf>
      <font>
        <sz val="14"/>
        <name val="Times New Roman"/>
        <scheme val="none"/>
      </font>
      <numFmt numFmtId="0" formatCode="General"/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center" readingOrder="0"/>
    </ndxf>
  </rcc>
  <rfmt sheetId="1" sqref="C79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02" sId="1" odxf="1" dxf="1" numFmtId="4">
    <oc r="A795">
      <v>11</v>
    </oc>
    <nc r="A795">
      <v>53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03" sId="1" odxf="1" dxf="1">
    <oc r="B795" t="inlineStr">
      <is>
        <t>г. Рубцовск, пр-кт Рубцовский, д. 31</t>
      </is>
    </oc>
    <nc r="B795" t="inlineStr">
      <is>
        <t>г. Рубцовск, ул. Локомотивная, д. 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04" sId="1" odxf="1" dxf="1" numFmtId="4">
    <oc r="A796">
      <v>12</v>
    </oc>
    <nc r="A796">
      <v>54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05" sId="1" odxf="1" dxf="1">
    <oc r="B796" t="inlineStr">
      <is>
        <t>г. Рубцовск, Угловский тракт, д. 55</t>
      </is>
    </oc>
    <nc r="B796" t="inlineStr">
      <is>
        <t>г. Рубцовск, ул. Локомотивная, д. 18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06" sId="1" odxf="1" dxf="1" numFmtId="4">
    <oc r="A797">
      <v>13</v>
    </oc>
    <nc r="A797">
      <v>55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07" sId="1" odxf="1" dxf="1">
    <oc r="B797" t="inlineStr">
      <is>
        <t>г. Рубцовск, ул. Азовская, д. 4</t>
      </is>
    </oc>
    <nc r="B797" t="inlineStr">
      <is>
        <t>г. Рубцовск, ул. Локомотивная, д. 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08" sId="1" odxf="1" dxf="1" numFmtId="4">
    <oc r="A798">
      <v>14</v>
    </oc>
    <nc r="A798">
      <v>56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09" sId="1" odxf="1" dxf="1">
    <oc r="B798" t="inlineStr">
      <is>
        <t>г. Рубцовск, ул. Азовская, д. 6</t>
      </is>
    </oc>
    <nc r="B798" t="inlineStr">
      <is>
        <t>г. Рубцовск, ул. Локомотивная, д. 20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10" sId="1" odxf="1" dxf="1" numFmtId="4">
    <oc r="A799">
      <v>15</v>
    </oc>
    <nc r="A799">
      <v>57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11" sId="1" odxf="1" dxf="1">
    <oc r="B799" t="inlineStr">
      <is>
        <t>г. Рубцовск, ул. Азовская, д. 8</t>
      </is>
    </oc>
    <nc r="B799" t="inlineStr">
      <is>
        <t>г. Рубцовск, ул. Локомотивная, д. 25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79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12" sId="1" odxf="1" dxf="1" numFmtId="4">
    <oc r="A800">
      <v>16</v>
    </oc>
    <nc r="A800">
      <v>58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13" sId="1" odxf="1" dxf="1">
    <oc r="B800" t="inlineStr">
      <is>
        <t>г. Рубцовск, ул. Арычная, д. 29</t>
      </is>
    </oc>
    <nc r="B800" t="inlineStr">
      <is>
        <t>г. Рубцовск, ул. Локомотивная, д. 27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14" sId="1" odxf="1" dxf="1" numFmtId="4">
    <oc r="A801">
      <v>17</v>
    </oc>
    <nc r="A801">
      <v>59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15" sId="1" odxf="1" dxf="1">
    <oc r="B801" t="inlineStr">
      <is>
        <t>г. Рубцовск, ул. Арычная, д. 33</t>
      </is>
    </oc>
    <nc r="B801" t="inlineStr">
      <is>
        <t>г. Рубцовск, ул. Локомотивная, д. 33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16" sId="1" odxf="1" dxf="1" numFmtId="4">
    <oc r="A802">
      <v>18</v>
    </oc>
    <nc r="A802">
      <v>60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17" sId="1" odxf="1" dxf="1">
    <oc r="B802" t="inlineStr">
      <is>
        <t>г. Рубцовск, ул. Брусилова, д. 45</t>
      </is>
    </oc>
    <nc r="B802" t="inlineStr">
      <is>
        <t>г. Рубцовск, ул. Локомотивная, д. 35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18" sId="1" odxf="1" dxf="1" numFmtId="4">
    <oc r="A803">
      <v>19</v>
    </oc>
    <nc r="A803">
      <v>61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19" sId="1" odxf="1" dxf="1">
    <oc r="B803" t="inlineStr">
      <is>
        <t>г. Рубцовск, ул. Брусилова, д. 47</t>
      </is>
    </oc>
    <nc r="B803" t="inlineStr">
      <is>
        <t>г. Рубцовск, ул. Локомотивная, д. 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20" sId="1" odxf="1" dxf="1" numFmtId="4">
    <oc r="A804">
      <v>20</v>
    </oc>
    <nc r="A804">
      <v>62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21" sId="1" odxf="1" dxf="1">
    <oc r="B804" t="inlineStr">
      <is>
        <t>г. Рубцовск, ул. Брусилова, д. 8В</t>
      </is>
    </oc>
    <nc r="B804" t="inlineStr">
      <is>
        <t>г. Рубцовск, ул. Ломоносова, д. 48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22" sId="1" odxf="1" dxf="1" numFmtId="4">
    <oc r="A805">
      <v>21</v>
    </oc>
    <nc r="A805">
      <v>63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23" sId="1" odxf="1" dxf="1">
    <oc r="B805" t="inlineStr">
      <is>
        <t>г. Рубцовск, ул. Комсомольская, д. 240</t>
      </is>
    </oc>
    <nc r="B805" t="inlineStr">
      <is>
        <t>г. Рубцовск, ул. Ломоносова, д. 52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80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8024" sId="1" odxf="1" dxf="1" numFmtId="4">
    <oc r="A806">
      <v>22</v>
    </oc>
    <nc r="A806">
      <v>64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25" sId="1" odxf="1" dxf="1">
    <oc r="B806" t="inlineStr">
      <is>
        <t>г. Рубцовск, ул. Комсомольская, д. 244</t>
      </is>
    </oc>
    <nc r="B806" t="inlineStr">
      <is>
        <t>г. Рубцовск, ул. Ломоносова, д. 54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80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8026" sId="1" odxf="1" dxf="1" numFmtId="4">
    <oc r="A807">
      <v>23</v>
    </oc>
    <nc r="A807">
      <v>65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27" sId="1" odxf="1" dxf="1">
    <oc r="B807" t="inlineStr">
      <is>
        <t>г. Рубцовск, ул. Комсомольская, д. 53</t>
      </is>
    </oc>
    <nc r="B807" t="inlineStr">
      <is>
        <t>г. Рубцовск, ул. Ломоносова, д. 58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28" sId="1" odxf="1" dxf="1" numFmtId="4">
    <oc r="A808">
      <v>24</v>
    </oc>
    <nc r="A808">
      <v>66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29" sId="1" odxf="1" dxf="1">
    <oc r="B808" t="inlineStr">
      <is>
        <t>г. Рубцовск, ул. Комсомольская, д. 62</t>
      </is>
    </oc>
    <nc r="B808" t="inlineStr">
      <is>
        <t>г. Рубцовск, ул. Ломоносова, д. 62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fmt sheetId="1" sqref="C80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30" sId="1" odxf="1" dxf="1" numFmtId="4">
    <oc r="A809">
      <v>25</v>
    </oc>
    <nc r="A809">
      <v>67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31" sId="1" odxf="1" dxf="1">
    <oc r="B809" t="inlineStr">
      <is>
        <t>г. Рубцовск, ул. Комсомольская, д. 64</t>
      </is>
    </oc>
    <nc r="B809" t="inlineStr">
      <is>
        <t>г. Рубцовск, ул. Ломоносова, д. 68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0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32" sId="1" odxf="1" dxf="1" numFmtId="4">
    <oc r="A810">
      <v>26</v>
    </oc>
    <nc r="A810">
      <v>68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33" sId="1" odxf="1" dxf="1">
    <oc r="B810" t="inlineStr">
      <is>
        <t>г. Рубцовск, ул. Кондратюка, д. 7</t>
      </is>
    </oc>
    <nc r="B810" t="inlineStr">
      <is>
        <t>г. Рубцовск, ул. Ломоносова, д. 72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cc rId="18034" sId="1" odxf="1" dxf="1" numFmtId="4">
    <oc r="A811">
      <v>27</v>
    </oc>
    <nc r="A811">
      <v>69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35" sId="1" odxf="1" dxf="1">
    <oc r="B811" t="inlineStr">
      <is>
        <t>г. Рубцовск, ул. Красная, д. 86</t>
      </is>
    </oc>
    <nc r="B811" t="inlineStr">
      <is>
        <t>г. Рубцовск, ул. Ломоносова, д. 74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36" sId="1" odxf="1" dxf="1" numFmtId="4">
    <oc r="A812">
      <v>28</v>
    </oc>
    <nc r="A812">
      <v>70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37" sId="1" odxf="1" dxf="1">
    <oc r="B812" t="inlineStr">
      <is>
        <t>г. Рубцовск, ул. Красная, д. 88</t>
      </is>
    </oc>
    <nc r="B812" t="inlineStr">
      <is>
        <t>г. Рубцовск, ул. Ломоносова, д. 76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38" sId="1" odxf="1" dxf="1" numFmtId="4">
    <oc r="A813">
      <v>29</v>
    </oc>
    <nc r="A813">
      <v>71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39" sId="1" odxf="1" dxf="1">
    <oc r="B813" t="inlineStr">
      <is>
        <t>г. Рубцовск, ул. Локомотивная, д. 03</t>
      </is>
    </oc>
    <nc r="B813" t="inlineStr">
      <is>
        <t>г. Рубцовск, ул. Ломоносова, д. 78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40" sId="1" odxf="1" dxf="1" numFmtId="4">
    <oc r="A814">
      <v>30</v>
    </oc>
    <nc r="A814">
      <v>72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41" sId="1" odxf="1" dxf="1">
    <oc r="B814" t="inlineStr">
      <is>
        <t>г. Рубцовск, ул. Локомотивная, д. 1</t>
      </is>
    </oc>
    <nc r="B814" t="inlineStr">
      <is>
        <t>г. Рубцовск, ул. Мелиоративная, д. 11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42" sId="1" odxf="1" dxf="1" numFmtId="4">
    <oc r="A815">
      <v>31</v>
    </oc>
    <nc r="A815">
      <v>73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43" sId="1" odxf="1" dxf="1">
    <oc r="B815" t="inlineStr">
      <is>
        <t>г. Рубцовск, ул. Локомотивная, д. 18</t>
      </is>
    </oc>
    <nc r="B815" t="inlineStr">
      <is>
        <t>г. Рубцовск, ул. Мелиоративная, д. 13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44" sId="1" odxf="1" dxf="1" numFmtId="4">
    <oc r="A816">
      <v>32</v>
    </oc>
    <nc r="A816">
      <v>74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45" sId="1" odxf="1" dxf="1">
    <oc r="B816" t="inlineStr">
      <is>
        <t>г. Рубцовск, ул. Локомотивная, д. 2</t>
      </is>
    </oc>
    <nc r="B816" t="inlineStr">
      <is>
        <t>г. Рубцовск, ул. Мелиоративная, д. 15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46" sId="1" odxf="1" dxf="1" numFmtId="4">
    <oc r="A817">
      <v>33</v>
    </oc>
    <nc r="A817">
      <v>75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47" sId="1" odxf="1" dxf="1">
    <oc r="B817" t="inlineStr">
      <is>
        <t>г. Рубцовск, ул. Локомотивная, д. 20</t>
      </is>
    </oc>
    <nc r="B817" t="inlineStr">
      <is>
        <t>г. Рубцовск, ул. Мелиоративная, д. 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48" sId="1" odxf="1" dxf="1" numFmtId="4">
    <oc r="A818">
      <v>34</v>
    </oc>
    <nc r="A818">
      <v>76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49" sId="1" odxf="1" dxf="1">
    <oc r="B818" t="inlineStr">
      <is>
        <t>г. Рубцовск, ул. Локомотивная, д. 25</t>
      </is>
    </oc>
    <nc r="B818" t="inlineStr">
      <is>
        <t>г. Рубцовск, ул. Мира, д. 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50" sId="1" odxf="1" dxf="1" numFmtId="4">
    <oc r="A819">
      <v>35</v>
    </oc>
    <nc r="A819">
      <v>77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51" sId="1" odxf="1" dxf="1">
    <oc r="B819" t="inlineStr">
      <is>
        <t>г. Рубцовск, ул. Локомотивная, д. 27</t>
      </is>
    </oc>
    <nc r="B819" t="inlineStr">
      <is>
        <t>г. Рубцовск, ул. Мира, д. 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52" sId="1" odxf="1" dxf="1" numFmtId="4">
    <oc r="A820">
      <v>36</v>
    </oc>
    <nc r="A820">
      <v>78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53" sId="1" odxf="1" dxf="1">
    <oc r="B820" t="inlineStr">
      <is>
        <t>г. Рубцовск, ул. Локомотивная, д. 33</t>
      </is>
    </oc>
    <nc r="B820" t="inlineStr">
      <is>
        <t>г. Рубцовск, ул. Московская, д. 10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54" sId="1" odxf="1" dxf="1" numFmtId="4">
    <oc r="A821">
      <v>37</v>
    </oc>
    <nc r="A821">
      <v>79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55" sId="1" odxf="1" dxf="1">
    <oc r="B821" t="inlineStr">
      <is>
        <t>г. Рубцовск, ул. Локомотивная, д. 35</t>
      </is>
    </oc>
    <nc r="B821" t="inlineStr">
      <is>
        <t>г. Рубцовск, ул. Московская, д. 3А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56" sId="1" odxf="1" dxf="1" numFmtId="4">
    <oc r="A822">
      <v>38</v>
    </oc>
    <nc r="A822">
      <v>80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57" sId="1" odxf="1" dxf="1">
    <oc r="B822" t="inlineStr">
      <is>
        <t>г. Рубцовск, ул. Локомотивная, д. 4</t>
      </is>
    </oc>
    <nc r="B822" t="inlineStr">
      <is>
        <t>г. Рубцовск, ул. Одесская, д. 5А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58" sId="1" odxf="1" dxf="1" numFmtId="4">
    <oc r="A823">
      <v>39</v>
    </oc>
    <nc r="A823">
      <v>81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59" sId="1" odxf="1" dxf="1">
    <oc r="B823" t="inlineStr">
      <is>
        <t>г. Рубцовск, ул. Ломоносова, д. 48</t>
      </is>
    </oc>
    <nc r="B823" t="inlineStr">
      <is>
        <t>г. Рубцовск, ул. Октябрьская, д. 107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60" sId="1" odxf="1" dxf="1" numFmtId="4">
    <oc r="A824">
      <v>40</v>
    </oc>
    <nc r="A824">
      <v>82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61" sId="1" odxf="1" dxf="1">
    <oc r="B824" t="inlineStr">
      <is>
        <t>г. Рубцовск, ул. Ломоносова, д. 52</t>
      </is>
    </oc>
    <nc r="B824" t="inlineStr">
      <is>
        <t>г. Рубцовск, ул. Октябрьская, д. 109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62" sId="1" odxf="1" dxf="1" numFmtId="4">
    <oc r="A825">
      <v>41</v>
    </oc>
    <nc r="A825">
      <v>83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63" sId="1" odxf="1" dxf="1">
    <oc r="B825" t="inlineStr">
      <is>
        <t>г. Рубцовск, ул. Ломоносова, д. 54</t>
      </is>
    </oc>
    <nc r="B825" t="inlineStr">
      <is>
        <t>г. Рубцовск, ул. Октябрьская, д. 11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64" sId="1" odxf="1" dxf="1" numFmtId="4">
    <oc r="A826">
      <v>42</v>
    </oc>
    <nc r="A826">
      <v>84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65" sId="1" odxf="1" dxf="1">
    <oc r="B826" t="inlineStr">
      <is>
        <t>г. Рубцовск, ул. Ломоносова, д. 58</t>
      </is>
    </oc>
    <nc r="B826" t="inlineStr">
      <is>
        <t>г. Рубцовск, ул. Октябрьская, д. 112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66" sId="1" odxf="1" dxf="1" numFmtId="4">
    <oc r="A827">
      <v>43</v>
    </oc>
    <nc r="A827">
      <v>85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67" sId="1" odxf="1" dxf="1">
    <oc r="B827" t="inlineStr">
      <is>
        <t>г. Рубцовск, ул. Ломоносова, д. 64</t>
      </is>
    </oc>
    <nc r="B827" t="inlineStr">
      <is>
        <t>г. Рубцовск, ул. Октябрьская, д. 113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68" sId="1" odxf="1" dxf="1" numFmtId="4">
    <oc r="A828">
      <v>44</v>
    </oc>
    <nc r="A828">
      <v>86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69" sId="1" odxf="1" dxf="1">
    <oc r="B828" t="inlineStr">
      <is>
        <t>г. Рубцовск, ул. Ломоносова, д. 68</t>
      </is>
    </oc>
    <nc r="B828" t="inlineStr">
      <is>
        <t>г. Рубцовск, ул. Октябрьская, д. 121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70" sId="1" odxf="1" dxf="1" numFmtId="4">
    <oc r="A829">
      <v>45</v>
    </oc>
    <nc r="A829">
      <v>87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71" sId="1" odxf="1" dxf="1">
    <oc r="B829" t="inlineStr">
      <is>
        <t>г. Рубцовск, ул. Ломоносова, д. 72</t>
      </is>
    </oc>
    <nc r="B829" t="inlineStr">
      <is>
        <t>г. Рубцовск, ул. Октябрьская, д. 147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72" sId="1" odxf="1" dxf="1" numFmtId="4">
    <oc r="A830">
      <v>46</v>
    </oc>
    <nc r="A830">
      <v>88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73" sId="1" odxf="1" dxf="1">
    <oc r="B830" t="inlineStr">
      <is>
        <t>г. Рубцовск, ул. Ломоносова, д. 74</t>
      </is>
    </oc>
    <nc r="B830" t="inlineStr">
      <is>
        <t>г. Рубцовск, ул. Октябрьская, д. 149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74" sId="1" odxf="1" dxf="1" numFmtId="4">
    <oc r="A831">
      <v>47</v>
    </oc>
    <nc r="A831">
      <v>89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75" sId="1" odxf="1" dxf="1">
    <oc r="B831" t="inlineStr">
      <is>
        <t>г. Рубцовск, ул. Ломоносова, д. 76</t>
      </is>
    </oc>
    <nc r="B831" t="inlineStr">
      <is>
        <t>г. Рубцовск, ул. Октябрьская, д. 91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76" sId="1" odxf="1" dxf="1" numFmtId="4">
    <oc r="A832">
      <v>48</v>
    </oc>
    <nc r="A832">
      <v>90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77" sId="1" odxf="1" dxf="1">
    <oc r="B832" t="inlineStr">
      <is>
        <t>г. Рубцовск, ул. Ломоносова, д. 78</t>
      </is>
    </oc>
    <nc r="B832" t="inlineStr">
      <is>
        <t>г. Рубцовск, ул. Павлова, д. 50А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78" sId="1" odxf="1" dxf="1" numFmtId="4">
    <oc r="A833">
      <v>49</v>
    </oc>
    <nc r="A833">
      <v>91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79" sId="1" odxf="1" dxf="1">
    <oc r="B833" t="inlineStr">
      <is>
        <t>г. Рубцовск, ул. Мелиоративная, д. 11</t>
      </is>
    </oc>
    <nc r="B833" t="inlineStr">
      <is>
        <t>г. Рубцовск, ул. Павлова, д. 50Б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80" sId="1" odxf="1" dxf="1" numFmtId="4">
    <oc r="A834">
      <v>50</v>
    </oc>
    <nc r="A834">
      <v>92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81" sId="1" odxf="1" dxf="1">
    <oc r="B834" t="inlineStr">
      <is>
        <t>г. Рубцовск, ул. Мелиоративная, д. 13</t>
      </is>
    </oc>
    <nc r="B834" t="inlineStr">
      <is>
        <t>г. Рубцовск, ул. Платова, д. 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82" sId="1" odxf="1" dxf="1" numFmtId="4">
    <oc r="A835">
      <v>51</v>
    </oc>
    <nc r="A835">
      <v>93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83" sId="1" odxf="1" dxf="1">
    <oc r="B835" t="inlineStr">
      <is>
        <t>г. Рубцовск, ул. Мелиоративная, д. 15</t>
      </is>
    </oc>
    <nc r="B835" t="inlineStr">
      <is>
        <t>г. Рубцовск, ул. Промывочный, д. 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84" sId="1" odxf="1" dxf="1" numFmtId="4">
    <oc r="A836">
      <v>52</v>
    </oc>
    <nc r="A836">
      <v>94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85" sId="1" odxf="1" dxf="1">
    <oc r="B836" t="inlineStr">
      <is>
        <t>г. Рубцовск, ул. Мелиоративная, д. 9</t>
      </is>
    </oc>
    <nc r="B836" t="inlineStr">
      <is>
        <t>г. Рубцовск, ул. Путевая, д. 29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86" sId="1" odxf="1" dxf="1" numFmtId="4">
    <oc r="A837">
      <v>53</v>
    </oc>
    <nc r="A837">
      <v>95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87" sId="1" odxf="1" dxf="1">
    <oc r="B837" t="inlineStr">
      <is>
        <t>г. Рубцовск, ул. Мира, д. 2</t>
      </is>
    </oc>
    <nc r="B837" t="inlineStr">
      <is>
        <t>г. Рубцовск, ул. Путевая, д. 29А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88" sId="1" odxf="1" dxf="1" numFmtId="4">
    <oc r="A838">
      <v>54</v>
    </oc>
    <nc r="A838">
      <v>96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89" sId="1" odxf="1" dxf="1">
    <oc r="B838" t="inlineStr">
      <is>
        <t>г. Рубцовск, ул. Мира, д. 8</t>
      </is>
    </oc>
    <nc r="B838" t="inlineStr">
      <is>
        <t>г. Рубцовск, ул. Районная, д. 23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90" sId="1" odxf="1" dxf="1" numFmtId="4">
    <oc r="A839">
      <v>55</v>
    </oc>
    <nc r="A839">
      <v>97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91" sId="1" odxf="1" dxf="1">
    <oc r="B839" t="inlineStr">
      <is>
        <t>г. Рубцовск, ул. Московская, д. 10</t>
      </is>
    </oc>
    <nc r="B839" t="inlineStr">
      <is>
        <t>г. Рубцовск, ул. Районная, д. 31Б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92" sId="1" odxf="1" dxf="1" numFmtId="4">
    <oc r="A840">
      <v>56</v>
    </oc>
    <nc r="A840">
      <v>98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93" sId="1" odxf="1" dxf="1">
    <oc r="B840" t="inlineStr">
      <is>
        <t>г. Рубцовск, ул. Московская, д. 3А</t>
      </is>
    </oc>
    <nc r="B840" t="inlineStr">
      <is>
        <t>г. Рубцовск, ул. Рихарда Зорге, д. 161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94" sId="1" odxf="1" dxf="1" numFmtId="4">
    <oc r="A841">
      <v>57</v>
    </oc>
    <nc r="A841">
      <v>99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95" sId="1" odxf="1" dxf="1">
    <oc r="B841" t="inlineStr">
      <is>
        <t>г. Рубцовск, ул. Одесская, д. 5А</t>
      </is>
    </oc>
    <nc r="B841" t="inlineStr">
      <is>
        <t>г. Рубцовск, ул. Рихарда Зорге, д. 41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96" sId="1" odxf="1" dxf="1" numFmtId="4">
    <oc r="A842">
      <v>58</v>
    </oc>
    <nc r="A842">
      <v>100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97" sId="1" odxf="1" dxf="1">
    <oc r="B842" t="inlineStr">
      <is>
        <t>г. Рубцовск, ул. Октябрьская, д. 112</t>
      </is>
    </oc>
    <nc r="B842" t="inlineStr">
      <is>
        <t>г. Рубцовск, ул. Светлова, д. 25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098" sId="1" odxf="1" dxf="1" numFmtId="4">
    <oc r="A843">
      <v>59</v>
    </oc>
    <nc r="A843">
      <v>101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099" sId="1" odxf="1" dxf="1">
    <oc r="B843" t="inlineStr">
      <is>
        <t>г. Рубцовск, ул. Октябрьская, д. 121</t>
      </is>
    </oc>
    <nc r="B843" t="inlineStr">
      <is>
        <t>г. Рубцовск, ул. Светлова, д. 92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00" sId="1" odxf="1" dxf="1" numFmtId="4">
    <oc r="A844">
      <v>60</v>
    </oc>
    <nc r="A844">
      <v>102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01" sId="1" odxf="1" dxf="1">
    <oc r="B844" t="inlineStr">
      <is>
        <t>г. Рубцовск, ул. Октябрьская, д. 147</t>
      </is>
    </oc>
    <nc r="B844" t="inlineStr">
      <is>
        <t>г. Рубцовск, ул. Северная, д. 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02" sId="1" odxf="1" dxf="1" numFmtId="4">
    <oc r="A845">
      <v>61</v>
    </oc>
    <nc r="A845">
      <v>103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03" sId="1" odxf="1" dxf="1">
    <oc r="B845" t="inlineStr">
      <is>
        <t>г. Рубцовск, ул. Октябрьская, д. 91</t>
      </is>
    </oc>
    <nc r="B845" t="inlineStr">
      <is>
        <t>г. Рубцовск, ул. Северная, д. 14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04" sId="1" odxf="1" dxf="1" numFmtId="4">
    <oc r="A846">
      <v>62</v>
    </oc>
    <nc r="A846">
      <v>104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05" sId="1" odxf="1" dxf="1">
    <oc r="B846" t="inlineStr">
      <is>
        <t>г. Рубцовск, ул. Павлова, д. 50А</t>
      </is>
    </oc>
    <nc r="B846" t="inlineStr">
      <is>
        <t>г. Рубцовск, ул. Северная, д. 28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06" sId="1" odxf="1" dxf="1" numFmtId="4">
    <oc r="A847">
      <v>63</v>
    </oc>
    <nc r="A847">
      <v>105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07" sId="1" odxf="1" dxf="1">
    <oc r="B847" t="inlineStr">
      <is>
        <t>г. Рубцовск, ул. Павлова, д. 50Б</t>
      </is>
    </oc>
    <nc r="B847" t="inlineStr">
      <is>
        <t>г. Рубцовск, ул. Сельмашская, д. 26А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08" sId="1" odxf="1" dxf="1" numFmtId="4">
    <oc r="A848">
      <v>64</v>
    </oc>
    <nc r="A848">
      <v>106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09" sId="1" odxf="1" dxf="1">
    <oc r="B848" t="inlineStr">
      <is>
        <t>г. Рубцовск, ул. Платова, д. 5</t>
      </is>
    </oc>
    <nc r="B848" t="inlineStr">
      <is>
        <t>г. Рубцовск, ул. Сельмашская, д. 28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10" sId="1" odxf="1" dxf="1" numFmtId="4">
    <oc r="A849">
      <v>65</v>
    </oc>
    <nc r="A849">
      <v>107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11" sId="1" odxf="1" dxf="1">
    <oc r="B849" t="inlineStr">
      <is>
        <t>г. Рубцовск, ул. Промывочный, д. 12</t>
      </is>
    </oc>
    <nc r="B849" t="inlineStr">
      <is>
        <t>г. Рубцовск, ул. Сельмашская, д. 33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12" sId="1" odxf="1" dxf="1" numFmtId="4">
    <oc r="A850">
      <v>66</v>
    </oc>
    <nc r="A850">
      <v>108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13" sId="1" odxf="1" dxf="1">
    <oc r="B850" t="inlineStr">
      <is>
        <t>г. Рубцовск, ул. Путевая, д. 29</t>
      </is>
    </oc>
    <nc r="B850" t="inlineStr">
      <is>
        <t>г. Рубцовск, ул. Сельмашская, д. 33А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14" sId="1" odxf="1" dxf="1" numFmtId="4">
    <oc r="A851">
      <v>67</v>
    </oc>
    <nc r="A851">
      <v>109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15" sId="1" odxf="1" dxf="1">
    <oc r="B851" t="inlineStr">
      <is>
        <t>г. Рубцовск, ул. Путевая, д. 29А</t>
      </is>
    </oc>
    <nc r="B851" t="inlineStr">
      <is>
        <t>г. Рубцовск, ул. Сельмашская, д. 39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16" sId="1" odxf="1" dxf="1" numFmtId="4">
    <oc r="A852">
      <v>68</v>
    </oc>
    <nc r="A852">
      <v>110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17" sId="1" odxf="1" dxf="1">
    <oc r="B852" t="inlineStr">
      <is>
        <t>г. Рубцовск, ул. Районная, д. 23</t>
      </is>
    </oc>
    <nc r="B852" t="inlineStr">
      <is>
        <t>г. Рубцовск, ул. Спортивная, д. 22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18" sId="1" odxf="1" dxf="1" numFmtId="4">
    <oc r="A853">
      <v>69</v>
    </oc>
    <nc r="A853">
      <v>111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19" sId="1" odxf="1" dxf="1">
    <oc r="B853" t="inlineStr">
      <is>
        <t>г. Рубцовск, ул. Районная, д. 31Б</t>
      </is>
    </oc>
    <nc r="B853" t="inlineStr">
      <is>
        <t>г. Рубцовск, ул. Спортивная, д. 24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20" sId="1" odxf="1" dxf="1" numFmtId="4">
    <oc r="A854">
      <v>70</v>
    </oc>
    <nc r="A854">
      <v>112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21" sId="1" odxf="1" dxf="1">
    <oc r="B854" t="inlineStr">
      <is>
        <t>г. Рубцовск, ул. Рихарда Зорге, д. 161</t>
      </is>
    </oc>
    <nc r="B854" t="inlineStr">
      <is>
        <t>г. Рубцовск, ул. Тихвинская, д. 10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22" sId="1" odxf="1" dxf="1" numFmtId="4">
    <oc r="A855">
      <v>71</v>
    </oc>
    <nc r="A855">
      <v>113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23" sId="1" odxf="1" dxf="1">
    <oc r="B855" t="inlineStr">
      <is>
        <t>г. Рубцовск, ул. Рихарда Зорге, д. 41</t>
      </is>
    </oc>
    <nc r="B855" t="inlineStr">
      <is>
        <t>г. Рубцовск, ул. Тихвинская, д. 12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24" sId="1" odxf="1" dxf="1" numFmtId="4">
    <oc r="A856">
      <v>72</v>
    </oc>
    <nc r="A856">
      <v>114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25" sId="1" odxf="1" dxf="1">
    <oc r="B856" t="inlineStr">
      <is>
        <t>г. Рубцовск, ул. Сельмашская, д. 26А</t>
      </is>
    </oc>
    <nc r="B856" t="inlineStr">
      <is>
        <t>г. Рубцовск, ул. Тракторная, д. 22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26" sId="1" odxf="1" dxf="1" numFmtId="4">
    <oc r="A857">
      <v>73</v>
    </oc>
    <nc r="A857">
      <v>115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27" sId="1" odxf="1" dxf="1">
    <oc r="B857" t="inlineStr">
      <is>
        <t>г. Рубцовск, ул. Сельмашская, д. 33</t>
      </is>
    </oc>
    <nc r="B857" t="inlineStr">
      <is>
        <t>г. Рубцовск, ул. Тракторная, д. 26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28" sId="1" odxf="1" dxf="1" numFmtId="4">
    <oc r="A858">
      <v>74</v>
    </oc>
    <nc r="A858">
      <v>116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29" sId="1" odxf="1" dxf="1">
    <oc r="B858" t="inlineStr">
      <is>
        <t>г. Рубцовск, ул. Сельмашская, д. 33А</t>
      </is>
    </oc>
    <nc r="B858" t="inlineStr">
      <is>
        <t>г. Рубцовск, ул. Тракторная, д. 40А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30" sId="1" odxf="1" dxf="1" numFmtId="4">
    <oc r="A859">
      <v>75</v>
    </oc>
    <nc r="A859">
      <v>117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31" sId="1" odxf="1" dxf="1">
    <oc r="B859" t="inlineStr">
      <is>
        <t>г. Рубцовск, ул. Сельмашская, д. 39</t>
      </is>
    </oc>
    <nc r="B859" t="inlineStr">
      <is>
        <t>г. Рубцовск, ул. Тракторная, д. 44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32" sId="1" odxf="1" dxf="1" numFmtId="4">
    <oc r="A860">
      <v>76</v>
    </oc>
    <nc r="A860">
      <v>118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33" sId="1" odxf="1" dxf="1">
    <oc r="B860" t="inlineStr">
      <is>
        <t>г. Рубцовск, ул. Спортивная, д. 22</t>
      </is>
    </oc>
    <nc r="B860" t="inlineStr">
      <is>
        <t>г. Рубцовск, ул. Тракторная, д. 48А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34" sId="1" odxf="1" dxf="1" numFmtId="4">
    <oc r="A861">
      <v>77</v>
    </oc>
    <nc r="A861">
      <v>119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35" sId="1" odxf="1" dxf="1">
    <oc r="B861" t="inlineStr">
      <is>
        <t>г. Рубцовск, ул. Спортивная, д. 24</t>
      </is>
    </oc>
    <nc r="B861" t="inlineStr">
      <is>
        <t>г. Рубцовск, ул. Тракторная, д. 56А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36" sId="1" odxf="1" dxf="1" numFmtId="4">
    <oc r="A862">
      <v>78</v>
    </oc>
    <nc r="A862">
      <v>120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37" sId="1" odxf="1" dxf="1">
    <oc r="B862" t="inlineStr">
      <is>
        <t>г. Рубцовск, ул. Тихвинская, д. 10</t>
      </is>
    </oc>
    <nc r="B862" t="inlineStr">
      <is>
        <t>г. Рубцовск, ул. Тракторная, д. 66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38" sId="1" odxf="1" dxf="1" numFmtId="4">
    <oc r="A863">
      <v>79</v>
    </oc>
    <nc r="A863">
      <v>121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39" sId="1" odxf="1" dxf="1">
    <oc r="B863" t="inlineStr">
      <is>
        <t>г. Рубцовск, ул. Тихвинская, д. 12</t>
      </is>
    </oc>
    <nc r="B863" t="inlineStr">
      <is>
        <t>г. Рубцовск, ул. Тракторная, д. 68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40" sId="1" odxf="1" dxf="1" numFmtId="4">
    <oc r="A864">
      <v>80</v>
    </oc>
    <nc r="A864">
      <v>122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41" sId="1" odxf="1" dxf="1">
    <oc r="B864" t="inlineStr">
      <is>
        <t>г. Рубцовск, ул. Тихвинская, д. 6</t>
      </is>
    </oc>
    <nc r="B864" t="inlineStr">
      <is>
        <t>г. Рубцовск, ул. Тракторная, д. 70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42" sId="1" odxf="1" dxf="1" numFmtId="4">
    <oc r="A865">
      <v>81</v>
    </oc>
    <nc r="A865">
      <v>123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43" sId="1" odxf="1" dxf="1">
    <oc r="B865" t="inlineStr">
      <is>
        <t>г. Рубцовск, ул. Тракторная, д. 22</t>
      </is>
    </oc>
    <nc r="B865" t="inlineStr">
      <is>
        <t>г. Рубцовск, ул. Федоренко, д. 18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44" sId="1" odxf="1" dxf="1" numFmtId="4">
    <oc r="A866">
      <v>82</v>
    </oc>
    <nc r="A866">
      <v>124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45" sId="1" odxf="1" dxf="1">
    <oc r="B866" t="inlineStr">
      <is>
        <t>г. Рубцовск, ул. Тракторная, д. 26</t>
      </is>
    </oc>
    <nc r="B866" t="inlineStr">
      <is>
        <t>г. Рубцовск, ул. Федоренко, д. 22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46" sId="1" odxf="1" dxf="1" numFmtId="4">
    <oc r="A867">
      <v>83</v>
    </oc>
    <nc r="A867">
      <v>125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47" sId="1" odxf="1" dxf="1">
    <oc r="B867" t="inlineStr">
      <is>
        <t>г. Рубцовск, ул. Фестивальная, д. 8</t>
      </is>
    </oc>
    <nc r="B867" t="inlineStr">
      <is>
        <t>г. Рубцовск, ул. Федоренко, д. 24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48" sId="1" odxf="1" dxf="1" numFmtId="4">
    <oc r="A868">
      <v>84</v>
    </oc>
    <nc r="A868">
      <v>126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49" sId="1" odxf="1" dxf="1">
    <oc r="B868" t="inlineStr">
      <is>
        <t>г. Рубцовск, ул. Харьковская, д. 17</t>
      </is>
    </oc>
    <nc r="B868" t="inlineStr">
      <is>
        <t>г. Рубцовск, ул. Фестивальная, д. 8</t>
      </is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8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50" sId="1" odxf="1" dxf="1" numFmtId="4">
    <oc r="A869">
      <v>85</v>
    </oc>
    <nc r="A869">
      <v>127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51" sId="1" odxf="1" dxf="1">
    <oc r="B869" t="inlineStr">
      <is>
        <t>г. Рубцовск, пер. Гражданский, д. 8</t>
      </is>
    </oc>
    <nc r="B869" t="inlineStr">
      <is>
        <t>г. Рубцовск, ул. Харьковская, д. 17</t>
      </is>
    </nc>
    <odxf>
      <font>
        <sz val="14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vertical="top" readingOrder="1"/>
    </odxf>
    <ndxf>
      <font>
        <sz val="11"/>
        <color indexed="8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center" readingOrder="0"/>
    </ndxf>
  </rcc>
  <rfmt sheetId="1" s="1" sqref="C869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wrapText="1" readingOrder="0"/>
    </dxf>
  </rfmt>
  <rcc rId="18152" sId="1" odxf="1" dxf="1" numFmtId="4">
    <oc r="A870">
      <v>86</v>
    </oc>
    <nc r="A870">
      <v>128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53" sId="1" odxf="1" dxf="1">
    <oc r="B870" t="inlineStr">
      <is>
        <t>г. Рубцовск, пер. Гражданский, д. 18</t>
      </is>
    </oc>
    <nc r="B870" t="inlineStr">
      <is>
        <t>г. Рубцовск, пер. Гражданский, д. 8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54" sId="1" odxf="1" dxf="1" numFmtId="4">
    <oc r="A871">
      <v>87</v>
    </oc>
    <nc r="A871">
      <v>129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55" sId="1" odxf="1" dxf="1">
    <oc r="B871" t="inlineStr">
      <is>
        <t>г. Рубцовск, пер. Гражданский, д. 20</t>
      </is>
    </oc>
    <nc r="B871" t="inlineStr">
      <is>
        <t>г. Рубцовск, пр-кт Ленина, д. 20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56" sId="1" odxf="1" dxf="1" numFmtId="4">
    <oc r="A872">
      <v>88</v>
    </oc>
    <nc r="A872">
      <v>130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57" sId="1" odxf="1" dxf="1">
    <oc r="B872" t="inlineStr">
      <is>
        <t>г. Рубцовск, пр-кт Ленина, д. 20</t>
      </is>
    </oc>
    <nc r="B872" t="inlineStr">
      <is>
        <t>г. Рубцовск, пр-кт Ленина, д. 31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58" sId="1" odxf="1" dxf="1" numFmtId="4">
    <oc r="A873">
      <v>89</v>
    </oc>
    <nc r="A873">
      <v>131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59" sId="1" odxf="1" dxf="1">
    <oc r="B873" t="inlineStr">
      <is>
        <t>г. Рубцовск, пр-кт Ленина, д. 31</t>
      </is>
    </oc>
    <nc r="B873" t="inlineStr">
      <is>
        <t>г. Рубцовск, пр-кт Ленина, д. 32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60" sId="1" odxf="1" dxf="1" numFmtId="4">
    <oc r="A874">
      <v>90</v>
    </oc>
    <nc r="A874">
      <v>132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61" sId="1" odxf="1" dxf="1">
    <oc r="B874" t="inlineStr">
      <is>
        <t>г. Рубцовск, пр-кт Ленина, д. 32</t>
      </is>
    </oc>
    <nc r="B874" t="inlineStr">
      <is>
        <t>г. Рубцовск, пр-кт Ленина, д. 176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62" sId="1" odxf="1" dxf="1" numFmtId="4">
    <oc r="A875">
      <v>91</v>
    </oc>
    <nc r="A875">
      <v>133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63" sId="1" odxf="1" dxf="1">
    <oc r="B875" t="inlineStr">
      <is>
        <t>г. Рубцовск, пр-кт Ленина, д. 127</t>
      </is>
    </oc>
    <nc r="B875" t="inlineStr">
      <is>
        <t>г. Рубцовск, пр-кт Рубцовский, д. 11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64" sId="1" odxf="1" dxf="1" numFmtId="4">
    <oc r="A876">
      <v>92</v>
    </oc>
    <nc r="A876">
      <v>134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65" sId="1" odxf="1" dxf="1">
    <oc r="B876" t="inlineStr">
      <is>
        <t>г. Рубцовск, пр-кт Ленина, д. 176</t>
      </is>
    </oc>
    <nc r="B876" t="inlineStr">
      <is>
        <t>г. Рубцовск, пр-кт Рубцовский, д. 19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66" sId="1" odxf="1" dxf="1" numFmtId="4">
    <oc r="A877">
      <v>93</v>
    </oc>
    <nc r="A877">
      <v>135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67" sId="1" odxf="1" dxf="1">
    <oc r="B877" t="inlineStr">
      <is>
        <t>г. Рубцовск, пр-кт Рубцовский, д. 11</t>
      </is>
    </oc>
    <nc r="B877" t="inlineStr">
      <is>
        <t>г. Рубцовск, пр-кт Рубцовский, д. 35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68" sId="1" odxf="1" dxf="1" numFmtId="4">
    <oc r="A878">
      <v>94</v>
    </oc>
    <nc r="A878">
      <v>136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69" sId="1" odxf="1" dxf="1">
    <oc r="B878" t="inlineStr">
      <is>
        <t>г. Рубцовск, пр-кт Рубцовский, д. 19</t>
      </is>
    </oc>
    <nc r="B878" t="inlineStr">
      <is>
        <t>г. Рубцовск, ул. Алтайская, д. 102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70" sId="1" odxf="1" dxf="1" numFmtId="4">
    <oc r="A879">
      <v>95</v>
    </oc>
    <nc r="A879">
      <v>137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71" sId="1" odxf="1" dxf="1">
    <oc r="B879" t="inlineStr">
      <is>
        <t>г. Рубцовск, пр-кт Рубцовский, д. 35</t>
      </is>
    </oc>
    <nc r="B879" t="inlineStr">
      <is>
        <t>г. Рубцовск, ул. Алтайская, д. 189а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7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72" sId="1" odxf="1" dxf="1" numFmtId="4">
    <oc r="A880">
      <v>96</v>
    </oc>
    <nc r="A880">
      <v>138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73" sId="1" odxf="1" dxf="1">
    <oc r="B880" t="inlineStr">
      <is>
        <t>г. Рубцовск, пр-кт Рубцовский, д. 36</t>
      </is>
    </oc>
    <nc r="B880" t="inlineStr">
      <is>
        <t>г. Рубцовск, ул. Бульвар Победы, д. 10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74" sId="1" odxf="1" dxf="1" numFmtId="4">
    <oc r="A881">
      <v>97</v>
    </oc>
    <nc r="A881">
      <v>139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75" sId="1" odxf="1" dxf="1">
    <oc r="B881" t="inlineStr">
      <is>
        <t>г. Рубцовск, ул. Алтайская, д. 102</t>
      </is>
    </oc>
    <nc r="B881" t="inlineStr">
      <is>
        <t>г. Рубцовск, ул. Громова, д. 18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76" sId="1" odxf="1" dxf="1" numFmtId="4">
    <oc r="A882">
      <v>98</v>
    </oc>
    <nc r="A882">
      <v>140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77" sId="1" odxf="1" dxf="1">
    <oc r="B882" t="inlineStr">
      <is>
        <t>г. Рубцовск, ул. Алтайская, д. 189а</t>
      </is>
    </oc>
    <nc r="B882" t="inlineStr">
      <is>
        <t>г. Рубцовск, ул. Громова, д. 22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78" sId="1" odxf="1" dxf="1" numFmtId="4">
    <oc r="A883">
      <v>99</v>
    </oc>
    <nc r="A883">
      <v>141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79" sId="1" odxf="1" dxf="1">
    <oc r="B883" t="inlineStr">
      <is>
        <t>г. Рубцовск, ул. Бульвар Победы, д. 10</t>
      </is>
    </oc>
    <nc r="B883" t="inlineStr">
      <is>
        <t>г. Рубцовск, ул. Дзержинского, д. 10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80" sId="1" odxf="1" dxf="1" numFmtId="4">
    <oc r="A884">
      <v>100</v>
    </oc>
    <nc r="A884">
      <v>142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81" sId="1" odxf="1" dxf="1">
    <oc r="B884" t="inlineStr">
      <is>
        <t>г. Рубцовск, ул. Бульвар Победы, д. 18</t>
      </is>
    </oc>
    <nc r="B884" t="inlineStr">
      <is>
        <t>г. Рубцовск, ул. Дзержинского, д. 15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82" sId="1" odxf="1" dxf="1" numFmtId="4">
    <oc r="A885">
      <v>101</v>
    </oc>
    <nc r="A885">
      <v>143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83" sId="1" odxf="1" dxf="1">
    <oc r="B885" t="inlineStr">
      <is>
        <t>г. Рубцовск, ул. Громова, д. 18</t>
      </is>
    </oc>
    <nc r="B885" t="inlineStr">
      <is>
        <t>г. Рубцовск, ул. Карла Маркса, д. 233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84" sId="1" odxf="1" dxf="1" numFmtId="4">
    <oc r="A886">
      <v>102</v>
    </oc>
    <nc r="A886">
      <v>144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85" sId="1" odxf="1" dxf="1">
    <oc r="B886" t="inlineStr">
      <is>
        <t>г. Рубцовск, ул. Громова, д. 22</t>
      </is>
    </oc>
    <nc r="B886" t="inlineStr">
      <is>
        <t>г. Рубцовск, ул. Комсомольская, д. 222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86" sId="1" odxf="1" dxf="1" numFmtId="4">
    <oc r="A887">
      <v>103</v>
    </oc>
    <nc r="A887">
      <v>145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87" sId="1" odxf="1" dxf="1">
    <oc r="B887" t="inlineStr">
      <is>
        <t>г. Рубцовск, ул. Дзержинского, д. 10</t>
      </is>
    </oc>
    <nc r="B887" t="inlineStr">
      <is>
        <t>г. Рубцовск, ул. Комсомольская, д. 234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88" sId="1" odxf="1" dxf="1" numFmtId="4">
    <oc r="A888">
      <v>104</v>
    </oc>
    <nc r="A888">
      <v>146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89" sId="1" odxf="1" dxf="1">
    <oc r="B888" t="inlineStr">
      <is>
        <t>г. Рубцовск, ул. Дзержинского, д. 15</t>
      </is>
    </oc>
    <nc r="B888" t="inlineStr">
      <is>
        <t>г. Рубцовск, ул. Красная, д. 85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90" sId="1" odxf="1" dxf="1" numFmtId="4">
    <oc r="A889">
      <v>105</v>
    </oc>
    <nc r="A889">
      <v>147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91" sId="1" odxf="1" dxf="1">
    <oc r="B889" t="inlineStr">
      <is>
        <t>г. Рубцовск, ул. Дзержинского, д. 29</t>
      </is>
    </oc>
    <nc r="B889" t="inlineStr">
      <is>
        <t>г. Рубцовск, ул. Красная, д. 87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8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92" sId="1" odxf="1" dxf="1" numFmtId="4">
    <oc r="A890">
      <v>106</v>
    </oc>
    <nc r="A890">
      <v>148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93" sId="1" odxf="1" dxf="1">
    <oc r="B890" t="inlineStr">
      <is>
        <t>г. Рубцовск, ул. Карла Маркса, д. 233</t>
      </is>
    </oc>
    <nc r="B890" t="inlineStr">
      <is>
        <t>г. Рубцовск, ул. Октябрьская, д. 33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9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94" sId="1" odxf="1" dxf="1" numFmtId="4">
    <oc r="A891">
      <v>107</v>
    </oc>
    <nc r="A891">
      <v>149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95" sId="1" odxf="1" dxf="1">
    <oc r="B891" t="inlineStr">
      <is>
        <t>г. Рубцовск, ул. Комсомольская, д. 222</t>
      </is>
    </oc>
    <nc r="B891" t="inlineStr">
      <is>
        <t>г. Рубцовск, ул. Октябрьская, д. 159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9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8196" sId="1" odxf="1" dxf="1" numFmtId="4">
    <oc r="A892">
      <v>108</v>
    </oc>
    <nc r="A892">
      <v>150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cc rId="18197" sId="1" odxf="1" dxf="1">
    <oc r="B892" t="inlineStr">
      <is>
        <t>г. Рубцовск, ул. Комсомольская, д. 234</t>
      </is>
    </oc>
    <nc r="B892" t="inlineStr">
      <is>
        <t>г. Рубцовск, ул. Улежникова, д. 3</t>
      </is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C89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B762" start="0" length="2147483647">
    <dxf>
      <font>
        <color auto="1"/>
      </font>
    </dxf>
  </rfmt>
  <rfmt sheetId="1" sqref="E610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</border>
    </dxf>
  </rfmt>
  <rfmt sheetId="1" sqref="F610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</border>
    </dxf>
  </rfmt>
  <rfmt sheetId="1" sqref="E611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F611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E61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1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readingOrder="0"/>
    </dxf>
  </rfmt>
  <rfmt sheetId="1" sqref="F62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2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readingOrder="0"/>
    </dxf>
  </rfmt>
  <rfmt sheetId="1" sqref="F63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center" vertical="top" readingOrder="0"/>
    </dxf>
  </rfmt>
  <rfmt sheetId="1" sqref="E63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63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3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4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4" start="0" length="0">
    <dxf>
      <font>
        <b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4" start="0" length="0">
    <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5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6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center" vertical="center" wrapText="1" readingOrder="0"/>
    </dxf>
  </rfmt>
  <rfmt sheetId="1" sqref="E67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7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8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69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69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69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699" start="0" length="0">
    <dxf>
      <font>
        <b val="0"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699" start="0" length="0">
    <dxf>
      <font>
        <b val="0"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0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0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1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1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1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1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2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2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2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2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3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2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F742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E74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center" readingOrder="0"/>
    </dxf>
  </rfmt>
  <rfmt sheetId="1" sqref="F7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4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5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center" vertical="center" wrapText="1" readingOrder="0"/>
    </dxf>
  </rfmt>
  <rfmt sheetId="1" sqref="E76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center" vertical="center" wrapText="1" readingOrder="0"/>
    </dxf>
  </rfmt>
  <rfmt sheetId="1" sqref="E76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6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7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8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8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4" start="0" length="0">
    <dxf>
      <font>
        <b val="0"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4" start="0" length="0">
    <dxf>
      <font>
        <b val="0"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fmt sheetId="1" sqref="E78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8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79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79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0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0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1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2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3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4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5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6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7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3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4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6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7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8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89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90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91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fmt sheetId="1" sqref="E892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F8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8198" sId="1" numFmtId="4">
    <nc r="E610">
      <v>2</v>
    </nc>
  </rcc>
  <rcc rId="18199" sId="1" numFmtId="4">
    <nc r="F610">
      <v>1588793.86</v>
    </nc>
  </rcc>
  <rcc rId="18200" sId="1" numFmtId="4">
    <oc r="E611">
      <f>SUM(E612:E698)</f>
    </oc>
    <nc r="E611">
      <v>0</v>
    </nc>
  </rcc>
  <rcc rId="18201" sId="1" numFmtId="4">
    <oc r="F611">
      <f>SUM(F612:F698)</f>
    </oc>
    <nc r="F611">
      <v>0</v>
    </nc>
  </rcc>
  <rcc rId="18202" sId="1">
    <nc r="E612">
      <v>0</v>
    </nc>
  </rcc>
  <rcc rId="18203" sId="1" numFmtId="4">
    <nc r="F612">
      <v>0</v>
    </nc>
  </rcc>
  <rcc rId="18204" sId="1">
    <nc r="E613">
      <v>0</v>
    </nc>
  </rcc>
  <rcc rId="18205" sId="1" numFmtId="4">
    <nc r="F613">
      <v>0</v>
    </nc>
  </rcc>
  <rcc rId="18206" sId="1">
    <nc r="E614">
      <v>0</v>
    </nc>
  </rcc>
  <rcc rId="18207" sId="1" numFmtId="4">
    <nc r="F614">
      <v>0</v>
    </nc>
  </rcc>
  <rcc rId="18208" sId="1">
    <nc r="E615">
      <v>0</v>
    </nc>
  </rcc>
  <rcc rId="18209" sId="1" numFmtId="4">
    <nc r="F615">
      <v>0</v>
    </nc>
  </rcc>
  <rcc rId="18210" sId="1">
    <nc r="E616">
      <v>0</v>
    </nc>
  </rcc>
  <rcc rId="18211" sId="1" numFmtId="4">
    <nc r="F616">
      <v>0</v>
    </nc>
  </rcc>
  <rcc rId="18212" sId="1">
    <nc r="E617">
      <v>0</v>
    </nc>
  </rcc>
  <rcc rId="18213" sId="1" numFmtId="4">
    <nc r="F617">
      <v>0</v>
    </nc>
  </rcc>
  <rcc rId="18214" sId="1">
    <nc r="E618">
      <v>0</v>
    </nc>
  </rcc>
  <rcc rId="18215" sId="1" numFmtId="4">
    <nc r="F618">
      <v>0</v>
    </nc>
  </rcc>
  <rcc rId="18216" sId="1">
    <nc r="E619">
      <v>0</v>
    </nc>
  </rcc>
  <rcc rId="18217" sId="1" numFmtId="4">
    <nc r="F619">
      <v>0</v>
    </nc>
  </rcc>
  <rcc rId="18218" sId="1">
    <nc r="E620">
      <v>0</v>
    </nc>
  </rcc>
  <rcc rId="18219" sId="1" numFmtId="4">
    <nc r="F620">
      <v>0</v>
    </nc>
  </rcc>
  <rcc rId="18220" sId="1">
    <nc r="E621">
      <v>0</v>
    </nc>
  </rcc>
  <rcc rId="18221" sId="1" numFmtId="4">
    <nc r="F621">
      <v>0</v>
    </nc>
  </rcc>
  <rcc rId="18222" sId="1" numFmtId="4">
    <nc r="E622">
      <v>0</v>
    </nc>
  </rcc>
  <rcc rId="18223" sId="1" numFmtId="4">
    <nc r="F622">
      <v>0</v>
    </nc>
  </rcc>
  <rcc rId="18224" sId="1">
    <nc r="E623">
      <v>0</v>
    </nc>
  </rcc>
  <rcc rId="18225" sId="1" numFmtId="4">
    <nc r="F623">
      <v>0</v>
    </nc>
  </rcc>
  <rcc rId="18226" sId="1">
    <nc r="E624">
      <v>0</v>
    </nc>
  </rcc>
  <rcc rId="18227" sId="1" numFmtId="4">
    <nc r="F624">
      <v>0</v>
    </nc>
  </rcc>
  <rcc rId="18228" sId="1">
    <nc r="E625">
      <v>0</v>
    </nc>
  </rcc>
  <rcc rId="18229" sId="1" numFmtId="4">
    <nc r="F625">
      <v>0</v>
    </nc>
  </rcc>
  <rcc rId="18230" sId="1">
    <nc r="E626">
      <v>0</v>
    </nc>
  </rcc>
  <rcc rId="18231" sId="1" numFmtId="4">
    <nc r="F626">
      <v>0</v>
    </nc>
  </rcc>
  <rcc rId="18232" sId="1">
    <nc r="E627">
      <v>0</v>
    </nc>
  </rcc>
  <rcc rId="18233" sId="1" numFmtId="4">
    <nc r="F627">
      <v>0</v>
    </nc>
  </rcc>
  <rcc rId="18234" sId="1">
    <nc r="E628">
      <v>0</v>
    </nc>
  </rcc>
  <rcc rId="18235" sId="1" numFmtId="4">
    <nc r="F628">
      <v>0</v>
    </nc>
  </rcc>
  <rcc rId="18236" sId="1">
    <nc r="E629">
      <v>0</v>
    </nc>
  </rcc>
  <rcc rId="18237" sId="1" numFmtId="4">
    <nc r="F629">
      <v>0</v>
    </nc>
  </rcc>
  <rcc rId="18238" sId="1">
    <nc r="E630">
      <v>0</v>
    </nc>
  </rcc>
  <rcc rId="18239" sId="1" numFmtId="4">
    <nc r="F630">
      <v>0</v>
    </nc>
  </rcc>
  <rcc rId="18240" sId="1">
    <nc r="E631">
      <v>0</v>
    </nc>
  </rcc>
  <rcc rId="18241" sId="1" numFmtId="4">
    <nc r="F631">
      <v>0</v>
    </nc>
  </rcc>
  <rcc rId="18242" sId="1">
    <nc r="E632">
      <v>0</v>
    </nc>
  </rcc>
  <rcc rId="18243" sId="1" numFmtId="4">
    <nc r="F632">
      <v>0</v>
    </nc>
  </rcc>
  <rcc rId="18244" sId="1">
    <nc r="E633">
      <v>0</v>
    </nc>
  </rcc>
  <rcc rId="18245" sId="1" numFmtId="4">
    <nc r="F633">
      <v>0</v>
    </nc>
  </rcc>
  <rcc rId="18246" sId="1" numFmtId="4">
    <nc r="E634">
      <v>0</v>
    </nc>
  </rcc>
  <rcc rId="18247" sId="1">
    <nc r="F634">
      <v>0</v>
    </nc>
  </rcc>
  <rcc rId="18248" sId="1">
    <nc r="E635">
      <v>0</v>
    </nc>
  </rcc>
  <rcc rId="18249" sId="1" numFmtId="4">
    <nc r="F635">
      <v>0</v>
    </nc>
  </rcc>
  <rcc rId="18250" sId="1">
    <nc r="E636">
      <v>0</v>
    </nc>
  </rcc>
  <rcc rId="18251" sId="1" numFmtId="4">
    <nc r="F636">
      <v>0</v>
    </nc>
  </rcc>
  <rcc rId="18252" sId="1">
    <nc r="E637">
      <v>0</v>
    </nc>
  </rcc>
  <rcc rId="18253" sId="1" numFmtId="4">
    <nc r="F637">
      <v>0</v>
    </nc>
  </rcc>
  <rcc rId="18254" sId="1">
    <nc r="E638">
      <v>0</v>
    </nc>
  </rcc>
  <rcc rId="18255" sId="1" numFmtId="4">
    <nc r="F638">
      <v>0</v>
    </nc>
  </rcc>
  <rcc rId="18256" sId="1">
    <nc r="E639">
      <v>0</v>
    </nc>
  </rcc>
  <rcc rId="18257" sId="1" numFmtId="4">
    <nc r="F639">
      <v>0</v>
    </nc>
  </rcc>
  <rcc rId="18258" sId="1">
    <nc r="E640">
      <v>0</v>
    </nc>
  </rcc>
  <rcc rId="18259" sId="1" numFmtId="4">
    <nc r="F640">
      <v>0</v>
    </nc>
  </rcc>
  <rcc rId="18260" sId="1">
    <nc r="E641">
      <v>0</v>
    </nc>
  </rcc>
  <rcc rId="18261" sId="1" numFmtId="4">
    <nc r="F641">
      <v>0</v>
    </nc>
  </rcc>
  <rcc rId="18262" sId="1">
    <nc r="E642">
      <v>0</v>
    </nc>
  </rcc>
  <rcc rId="18263" sId="1" numFmtId="4">
    <nc r="F642">
      <v>0</v>
    </nc>
  </rcc>
  <rcc rId="18264" sId="1">
    <nc r="E643">
      <v>0</v>
    </nc>
  </rcc>
  <rcc rId="18265" sId="1" numFmtId="4">
    <nc r="F643">
      <v>0</v>
    </nc>
  </rcc>
  <rcc rId="18266" sId="1">
    <nc r="E644">
      <v>0</v>
    </nc>
  </rcc>
  <rcc rId="18267" sId="1" numFmtId="4">
    <nc r="F644">
      <v>0</v>
    </nc>
  </rcc>
  <rcc rId="18268" sId="1">
    <nc r="E645">
      <v>0</v>
    </nc>
  </rcc>
  <rcc rId="18269" sId="1" numFmtId="4">
    <nc r="F645">
      <v>0</v>
    </nc>
  </rcc>
  <rcc rId="18270" sId="1">
    <nc r="E646">
      <v>0</v>
    </nc>
  </rcc>
  <rcc rId="18271" sId="1" numFmtId="4">
    <nc r="F646">
      <v>0</v>
    </nc>
  </rcc>
  <rcc rId="18272" sId="1">
    <nc r="E647">
      <v>0</v>
    </nc>
  </rcc>
  <rcc rId="18273" sId="1" numFmtId="4">
    <nc r="F647">
      <v>0</v>
    </nc>
  </rcc>
  <rcc rId="18274" sId="1">
    <nc r="E648">
      <v>0</v>
    </nc>
  </rcc>
  <rcc rId="18275" sId="1" numFmtId="4">
    <nc r="F648">
      <v>0</v>
    </nc>
  </rcc>
  <rcc rId="18276" sId="1">
    <nc r="E649">
      <v>0</v>
    </nc>
  </rcc>
  <rcc rId="18277" sId="1" numFmtId="4">
    <nc r="F649">
      <v>0</v>
    </nc>
  </rcc>
  <rcc rId="18278" sId="1">
    <nc r="E650">
      <v>0</v>
    </nc>
  </rcc>
  <rcc rId="18279" sId="1" numFmtId="4">
    <nc r="F650">
      <v>0</v>
    </nc>
  </rcc>
  <rcc rId="18280" sId="1">
    <nc r="E651">
      <v>0</v>
    </nc>
  </rcc>
  <rcc rId="18281" sId="1" numFmtId="4">
    <nc r="F651">
      <v>0</v>
    </nc>
  </rcc>
  <rcc rId="18282" sId="1">
    <nc r="E652">
      <v>0</v>
    </nc>
  </rcc>
  <rcc rId="18283" sId="1" numFmtId="4">
    <nc r="F652">
      <v>0</v>
    </nc>
  </rcc>
  <rcc rId="18284" sId="1">
    <nc r="E653">
      <v>0</v>
    </nc>
  </rcc>
  <rcc rId="18285" sId="1" numFmtId="4">
    <nc r="F653">
      <v>0</v>
    </nc>
  </rcc>
  <rcc rId="18286" sId="1">
    <nc r="E654">
      <v>0</v>
    </nc>
  </rcc>
  <rcc rId="18287" sId="1" numFmtId="4">
    <nc r="F654">
      <v>0</v>
    </nc>
  </rcc>
  <rcc rId="18288" sId="1">
    <nc r="E655">
      <v>0</v>
    </nc>
  </rcc>
  <rcc rId="18289" sId="1" numFmtId="4">
    <nc r="F655">
      <v>0</v>
    </nc>
  </rcc>
  <rcc rId="18290" sId="1">
    <nc r="E656">
      <v>0</v>
    </nc>
  </rcc>
  <rcc rId="18291" sId="1" numFmtId="4">
    <nc r="F656">
      <v>0</v>
    </nc>
  </rcc>
  <rcc rId="18292" sId="1">
    <nc r="E657">
      <v>0</v>
    </nc>
  </rcc>
  <rcc rId="18293" sId="1" numFmtId="4">
    <nc r="F657">
      <v>0</v>
    </nc>
  </rcc>
  <rcc rId="18294" sId="1">
    <nc r="E658">
      <v>0</v>
    </nc>
  </rcc>
  <rcc rId="18295" sId="1" numFmtId="4">
    <nc r="F658">
      <v>0</v>
    </nc>
  </rcc>
  <rcc rId="18296" sId="1">
    <nc r="E659">
      <v>0</v>
    </nc>
  </rcc>
  <rcc rId="18297" sId="1" numFmtId="4">
    <nc r="F659">
      <v>0</v>
    </nc>
  </rcc>
  <rcc rId="18298" sId="1">
    <nc r="E660">
      <v>0</v>
    </nc>
  </rcc>
  <rcc rId="18299" sId="1" numFmtId="4">
    <nc r="F660">
      <v>0</v>
    </nc>
  </rcc>
  <rcc rId="18300" sId="1">
    <nc r="E661">
      <v>0</v>
    </nc>
  </rcc>
  <rcc rId="18301" sId="1" numFmtId="4">
    <nc r="F661">
      <v>0</v>
    </nc>
  </rcc>
  <rcc rId="18302" sId="1">
    <nc r="E662">
      <v>0</v>
    </nc>
  </rcc>
  <rcc rId="18303" sId="1" numFmtId="4">
    <nc r="F662">
      <v>0</v>
    </nc>
  </rcc>
  <rcc rId="18304" sId="1">
    <nc r="E663">
      <v>0</v>
    </nc>
  </rcc>
  <rcc rId="18305" sId="1" numFmtId="4">
    <nc r="F663">
      <v>0</v>
    </nc>
  </rcc>
  <rcc rId="18306" sId="1">
    <nc r="E664">
      <v>0</v>
    </nc>
  </rcc>
  <rcc rId="18307" sId="1" numFmtId="4">
    <nc r="F664">
      <v>0</v>
    </nc>
  </rcc>
  <rcc rId="18308" sId="1">
    <nc r="E665">
      <v>0</v>
    </nc>
  </rcc>
  <rcc rId="18309" sId="1" numFmtId="4">
    <nc r="F665">
      <v>0</v>
    </nc>
  </rcc>
  <rcc rId="18310" sId="1">
    <nc r="E666">
      <v>0</v>
    </nc>
  </rcc>
  <rcc rId="18311" sId="1" numFmtId="4">
    <nc r="F666">
      <v>0</v>
    </nc>
  </rcc>
  <rcc rId="18312" sId="1">
    <nc r="E667">
      <v>0</v>
    </nc>
  </rcc>
  <rcc rId="18313" sId="1" numFmtId="4">
    <nc r="F667">
      <v>0</v>
    </nc>
  </rcc>
  <rcc rId="18314" sId="1">
    <nc r="E668">
      <v>0</v>
    </nc>
  </rcc>
  <rcc rId="18315" sId="1" numFmtId="4">
    <nc r="F668">
      <v>0</v>
    </nc>
  </rcc>
  <rcc rId="18316" sId="1">
    <nc r="E669">
      <v>0</v>
    </nc>
  </rcc>
  <rcc rId="18317" sId="1" numFmtId="4">
    <nc r="F669">
      <v>0</v>
    </nc>
  </rcc>
  <rcc rId="18318" sId="1">
    <nc r="E670">
      <v>0</v>
    </nc>
  </rcc>
  <rcc rId="18319" sId="1" numFmtId="4">
    <nc r="F670">
      <v>0</v>
    </nc>
  </rcc>
  <rcc rId="18320" sId="1">
    <nc r="E671">
      <v>0</v>
    </nc>
  </rcc>
  <rcc rId="18321" sId="1" numFmtId="4">
    <nc r="F671">
      <v>0</v>
    </nc>
  </rcc>
  <rcc rId="18322" sId="1">
    <nc r="E672">
      <v>0</v>
    </nc>
  </rcc>
  <rcc rId="18323" sId="1" numFmtId="4">
    <nc r="F672">
      <v>0</v>
    </nc>
  </rcc>
  <rcc rId="18324" sId="1">
    <nc r="E673">
      <v>0</v>
    </nc>
  </rcc>
  <rcc rId="18325" sId="1" numFmtId="4">
    <nc r="F673">
      <v>0</v>
    </nc>
  </rcc>
  <rcc rId="18326" sId="1">
    <nc r="E674">
      <v>0</v>
    </nc>
  </rcc>
  <rcc rId="18327" sId="1" numFmtId="4">
    <nc r="F674">
      <v>0</v>
    </nc>
  </rcc>
  <rcc rId="18328" sId="1">
    <nc r="E675">
      <v>0</v>
    </nc>
  </rcc>
  <rcc rId="18329" sId="1" numFmtId="4">
    <nc r="F675">
      <v>0</v>
    </nc>
  </rcc>
  <rcc rId="18330" sId="1">
    <nc r="E676">
      <v>1</v>
    </nc>
  </rcc>
  <rcc rId="18331" sId="1">
    <nc r="F676">
      <v>794396.93</v>
    </nc>
  </rcc>
  <rcc rId="18332" sId="1">
    <nc r="E677">
      <v>0</v>
    </nc>
  </rcc>
  <rcc rId="18333" sId="1" numFmtId="4">
    <nc r="F677">
      <v>0</v>
    </nc>
  </rcc>
  <rcc rId="18334" sId="1">
    <nc r="E678">
      <v>0</v>
    </nc>
  </rcc>
  <rcc rId="18335" sId="1" numFmtId="4">
    <nc r="F678">
      <v>0</v>
    </nc>
  </rcc>
  <rcc rId="18336" sId="1">
    <nc r="E679">
      <v>0</v>
    </nc>
  </rcc>
  <rcc rId="18337" sId="1" numFmtId="4">
    <nc r="F679">
      <v>0</v>
    </nc>
  </rcc>
  <rcc rId="18338" sId="1">
    <nc r="E680">
      <v>0</v>
    </nc>
  </rcc>
  <rcc rId="18339" sId="1" numFmtId="4">
    <nc r="F680">
      <v>0</v>
    </nc>
  </rcc>
  <rcc rId="18340" sId="1">
    <nc r="E681">
      <v>0</v>
    </nc>
  </rcc>
  <rcc rId="18341" sId="1" numFmtId="4">
    <nc r="F681">
      <v>0</v>
    </nc>
  </rcc>
  <rcc rId="18342" sId="1">
    <nc r="E682">
      <v>0</v>
    </nc>
  </rcc>
  <rcc rId="18343" sId="1" numFmtId="4">
    <nc r="F682">
      <v>0</v>
    </nc>
  </rcc>
  <rcc rId="18344" sId="1">
    <nc r="E683">
      <v>0</v>
    </nc>
  </rcc>
  <rcc rId="18345" sId="1" numFmtId="4">
    <nc r="F683">
      <v>0</v>
    </nc>
  </rcc>
  <rcc rId="18346" sId="1">
    <nc r="E684">
      <v>0</v>
    </nc>
  </rcc>
  <rcc rId="18347" sId="1" numFmtId="4">
    <nc r="F684">
      <v>0</v>
    </nc>
  </rcc>
  <rcc rId="18348" sId="1">
    <nc r="E685">
      <v>0</v>
    </nc>
  </rcc>
  <rcc rId="18349" sId="1" numFmtId="4">
    <nc r="F685">
      <v>0</v>
    </nc>
  </rcc>
  <rcc rId="18350" sId="1">
    <nc r="E686">
      <v>0</v>
    </nc>
  </rcc>
  <rcc rId="18351" sId="1" numFmtId="4">
    <nc r="F686">
      <v>0</v>
    </nc>
  </rcc>
  <rcc rId="18352" sId="1">
    <nc r="E687">
      <v>0</v>
    </nc>
  </rcc>
  <rcc rId="18353" sId="1" numFmtId="4">
    <nc r="F687">
      <v>0</v>
    </nc>
  </rcc>
  <rcc rId="18354" sId="1">
    <nc r="E688">
      <v>0</v>
    </nc>
  </rcc>
  <rcc rId="18355" sId="1" numFmtId="4">
    <nc r="F688">
      <v>0</v>
    </nc>
  </rcc>
  <rcc rId="18356" sId="1">
    <nc r="E689">
      <v>0</v>
    </nc>
  </rcc>
  <rcc rId="18357" sId="1" numFmtId="4">
    <nc r="F689">
      <v>0</v>
    </nc>
  </rcc>
  <rcc rId="18358" sId="1">
    <nc r="E690">
      <v>0</v>
    </nc>
  </rcc>
  <rcc rId="18359" sId="1" numFmtId="4">
    <nc r="F690">
      <v>0</v>
    </nc>
  </rcc>
  <rcc rId="18360" sId="1">
    <nc r="E691">
      <v>0</v>
    </nc>
  </rcc>
  <rcc rId="18361" sId="1" numFmtId="4">
    <nc r="F691">
      <v>0</v>
    </nc>
  </rcc>
  <rcc rId="18362" sId="1">
    <nc r="E692">
      <v>0</v>
    </nc>
  </rcc>
  <rcc rId="18363" sId="1" numFmtId="4">
    <nc r="F692">
      <v>0</v>
    </nc>
  </rcc>
  <rcc rId="18364" sId="1">
    <nc r="E693">
      <v>0</v>
    </nc>
  </rcc>
  <rcc rId="18365" sId="1" numFmtId="4">
    <nc r="F693">
      <v>0</v>
    </nc>
  </rcc>
  <rcc rId="18366" sId="1">
    <nc r="E694">
      <v>0</v>
    </nc>
  </rcc>
  <rcc rId="18367" sId="1" numFmtId="4">
    <nc r="F694">
      <v>0</v>
    </nc>
  </rcc>
  <rcc rId="18368" sId="1">
    <nc r="E695">
      <v>0</v>
    </nc>
  </rcc>
  <rcc rId="18369" sId="1" numFmtId="4">
    <nc r="F695">
      <v>0</v>
    </nc>
  </rcc>
  <rcc rId="18370" sId="1">
    <nc r="E696">
      <v>0</v>
    </nc>
  </rcc>
  <rcc rId="18371" sId="1" numFmtId="4">
    <nc r="F696">
      <v>0</v>
    </nc>
  </rcc>
  <rcc rId="18372" sId="1">
    <nc r="E697">
      <v>0</v>
    </nc>
  </rcc>
  <rcc rId="18373" sId="1" numFmtId="4">
    <nc r="F697">
      <v>0</v>
    </nc>
  </rcc>
  <rcc rId="18374" sId="1">
    <nc r="E698">
      <v>0</v>
    </nc>
  </rcc>
  <rcc rId="18375" sId="1" numFmtId="4">
    <nc r="F698">
      <v>0</v>
    </nc>
  </rcc>
  <rcc rId="18376" sId="1">
    <nc r="E699">
      <v>0</v>
    </nc>
  </rcc>
  <rcc rId="18377" sId="1" numFmtId="4">
    <nc r="F699">
      <v>0</v>
    </nc>
  </rcc>
  <rcc rId="18378" sId="1">
    <nc r="E700">
      <v>0</v>
    </nc>
  </rcc>
  <rcc rId="18379" sId="1" numFmtId="4">
    <nc r="F700">
      <v>0</v>
    </nc>
  </rcc>
  <rcc rId="18380" sId="1">
    <nc r="E701">
      <v>0</v>
    </nc>
  </rcc>
  <rcc rId="18381" sId="1" numFmtId="4">
    <nc r="F701">
      <v>0</v>
    </nc>
  </rcc>
  <rcc rId="18382" sId="1">
    <nc r="E702">
      <v>0</v>
    </nc>
  </rcc>
  <rcc rId="18383" sId="1" numFmtId="4">
    <nc r="F702">
      <v>0</v>
    </nc>
  </rcc>
  <rcc rId="18384" sId="1">
    <nc r="E703">
      <v>0</v>
    </nc>
  </rcc>
  <rcc rId="18385" sId="1" numFmtId="4">
    <nc r="F703">
      <v>0</v>
    </nc>
  </rcc>
  <rcc rId="18386" sId="1">
    <nc r="E704">
      <v>0</v>
    </nc>
  </rcc>
  <rcc rId="18387" sId="1" numFmtId="4">
    <nc r="F704">
      <v>0</v>
    </nc>
  </rcc>
  <rcc rId="18388" sId="1">
    <nc r="E705">
      <v>0</v>
    </nc>
  </rcc>
  <rcc rId="18389" sId="1" numFmtId="4">
    <nc r="F705">
      <v>0</v>
    </nc>
  </rcc>
  <rcc rId="18390" sId="1">
    <nc r="E706">
      <v>0</v>
    </nc>
  </rcc>
  <rcc rId="18391" sId="1" numFmtId="4">
    <nc r="F706">
      <v>0</v>
    </nc>
  </rcc>
  <rcc rId="18392" sId="1">
    <nc r="E707">
      <v>0</v>
    </nc>
  </rcc>
  <rcc rId="18393" sId="1" numFmtId="4">
    <nc r="F707">
      <v>0</v>
    </nc>
  </rcc>
  <rcc rId="18394" sId="1">
    <nc r="E708">
      <v>0</v>
    </nc>
  </rcc>
  <rcc rId="18395" sId="1" numFmtId="4">
    <nc r="F708">
      <v>0</v>
    </nc>
  </rcc>
  <rcc rId="18396" sId="1">
    <nc r="E709">
      <v>0</v>
    </nc>
  </rcc>
  <rcc rId="18397" sId="1" numFmtId="4">
    <nc r="F709">
      <v>0</v>
    </nc>
  </rcc>
  <rcc rId="18398" sId="1">
    <nc r="E710">
      <v>0</v>
    </nc>
  </rcc>
  <rcc rId="18399" sId="1" numFmtId="4">
    <nc r="F710">
      <v>0</v>
    </nc>
  </rcc>
  <rcc rId="18400" sId="1">
    <nc r="E711">
      <v>0</v>
    </nc>
  </rcc>
  <rcc rId="18401" sId="1" numFmtId="4">
    <nc r="F711">
      <v>0</v>
    </nc>
  </rcc>
  <rcc rId="18402" sId="1">
    <nc r="E712">
      <v>0</v>
    </nc>
  </rcc>
  <rcc rId="18403" sId="1" numFmtId="4">
    <nc r="F712">
      <v>0</v>
    </nc>
  </rcc>
  <rcc rId="18404" sId="1">
    <nc r="E713">
      <v>0</v>
    </nc>
  </rcc>
  <rcc rId="18405" sId="1" numFmtId="4">
    <nc r="F713">
      <v>0</v>
    </nc>
  </rcc>
  <rcc rId="18406" sId="1">
    <nc r="E714">
      <v>0</v>
    </nc>
  </rcc>
  <rcc rId="18407" sId="1" numFmtId="4">
    <nc r="F714">
      <v>0</v>
    </nc>
  </rcc>
  <rcc rId="18408" sId="1">
    <nc r="E715">
      <v>0</v>
    </nc>
  </rcc>
  <rcc rId="18409" sId="1" numFmtId="4">
    <nc r="F715">
      <v>0</v>
    </nc>
  </rcc>
  <rcc rId="18410" sId="1">
    <nc r="E716">
      <v>0</v>
    </nc>
  </rcc>
  <rcc rId="18411" sId="1" numFmtId="4">
    <nc r="F716">
      <v>0</v>
    </nc>
  </rcc>
  <rcc rId="18412" sId="1">
    <nc r="E717">
      <v>0</v>
    </nc>
  </rcc>
  <rcc rId="18413" sId="1" numFmtId="4">
    <nc r="F717">
      <v>0</v>
    </nc>
  </rcc>
  <rcc rId="18414" sId="1">
    <nc r="E718">
      <v>0</v>
    </nc>
  </rcc>
  <rcc rId="18415" sId="1" numFmtId="4">
    <nc r="F718">
      <v>0</v>
    </nc>
  </rcc>
  <rcc rId="18416" sId="1">
    <nc r="E719">
      <v>0</v>
    </nc>
  </rcc>
  <rcc rId="18417" sId="1" numFmtId="4">
    <nc r="F719">
      <v>0</v>
    </nc>
  </rcc>
  <rcc rId="18418" sId="1">
    <nc r="E720">
      <v>0</v>
    </nc>
  </rcc>
  <rcc rId="18419" sId="1" numFmtId="4">
    <nc r="F720">
      <v>0</v>
    </nc>
  </rcc>
  <rcc rId="18420" sId="1">
    <nc r="E721">
      <v>0</v>
    </nc>
  </rcc>
  <rcc rId="18421" sId="1" numFmtId="4">
    <nc r="F721">
      <v>0</v>
    </nc>
  </rcc>
  <rcc rId="18422" sId="1">
    <nc r="E722">
      <v>0</v>
    </nc>
  </rcc>
  <rcc rId="18423" sId="1" numFmtId="4">
    <nc r="F722">
      <v>0</v>
    </nc>
  </rcc>
  <rcc rId="18424" sId="1">
    <nc r="E723">
      <v>0</v>
    </nc>
  </rcc>
  <rcc rId="18425" sId="1" numFmtId="4">
    <nc r="F723">
      <v>0</v>
    </nc>
  </rcc>
  <rcc rId="18426" sId="1">
    <nc r="E724">
      <v>0</v>
    </nc>
  </rcc>
  <rcc rId="18427" sId="1" numFmtId="4">
    <nc r="F724">
      <v>0</v>
    </nc>
  </rcc>
  <rcc rId="18428" sId="1">
    <nc r="E725">
      <v>0</v>
    </nc>
  </rcc>
  <rcc rId="18429" sId="1" numFmtId="4">
    <nc r="F725">
      <v>0</v>
    </nc>
  </rcc>
  <rcc rId="18430" sId="1">
    <nc r="E726">
      <v>0</v>
    </nc>
  </rcc>
  <rcc rId="18431" sId="1" numFmtId="4">
    <nc r="F726">
      <v>0</v>
    </nc>
  </rcc>
  <rcc rId="18432" sId="1">
    <nc r="E727">
      <v>0</v>
    </nc>
  </rcc>
  <rcc rId="18433" sId="1" numFmtId="4">
    <nc r="F727">
      <v>0</v>
    </nc>
  </rcc>
  <rcc rId="18434" sId="1">
    <nc r="E728">
      <v>0</v>
    </nc>
  </rcc>
  <rcc rId="18435" sId="1" numFmtId="4">
    <nc r="F728">
      <v>0</v>
    </nc>
  </rcc>
  <rcc rId="18436" sId="1">
    <nc r="E729">
      <v>0</v>
    </nc>
  </rcc>
  <rcc rId="18437" sId="1" numFmtId="4">
    <nc r="F729">
      <v>0</v>
    </nc>
  </rcc>
  <rcc rId="18438" sId="1">
    <nc r="E730">
      <v>0</v>
    </nc>
  </rcc>
  <rcc rId="18439" sId="1" numFmtId="4">
    <nc r="F730">
      <v>0</v>
    </nc>
  </rcc>
  <rcc rId="18440" sId="1">
    <nc r="E731">
      <v>0</v>
    </nc>
  </rcc>
  <rcc rId="18441" sId="1" numFmtId="4">
    <nc r="F731">
      <v>0</v>
    </nc>
  </rcc>
  <rcc rId="18442" sId="1">
    <nc r="E732">
      <v>0</v>
    </nc>
  </rcc>
  <rcc rId="18443" sId="1" numFmtId="4">
    <nc r="F732">
      <v>0</v>
    </nc>
  </rcc>
  <rcc rId="18444" sId="1">
    <nc r="E733">
      <v>0</v>
    </nc>
  </rcc>
  <rcc rId="18445" sId="1" numFmtId="4">
    <nc r="F733">
      <v>0</v>
    </nc>
  </rcc>
  <rcc rId="18446" sId="1">
    <nc r="E734">
      <v>0</v>
    </nc>
  </rcc>
  <rcc rId="18447" sId="1" numFmtId="4">
    <nc r="F734">
      <v>0</v>
    </nc>
  </rcc>
  <rcc rId="18448" sId="1">
    <nc r="E735">
      <v>0</v>
    </nc>
  </rcc>
  <rcc rId="18449" sId="1" numFmtId="4">
    <nc r="F735">
      <v>0</v>
    </nc>
  </rcc>
  <rcc rId="18450" sId="1">
    <nc r="E736">
      <v>0</v>
    </nc>
  </rcc>
  <rcc rId="18451" sId="1" numFmtId="4">
    <nc r="F736">
      <v>0</v>
    </nc>
  </rcc>
  <rcc rId="18452" sId="1">
    <nc r="E737">
      <v>0</v>
    </nc>
  </rcc>
  <rcc rId="18453" sId="1" numFmtId="4">
    <nc r="F737">
      <v>0</v>
    </nc>
  </rcc>
  <rcc rId="18454" sId="1">
    <nc r="E738">
      <v>0</v>
    </nc>
  </rcc>
  <rcc rId="18455" sId="1" numFmtId="4">
    <nc r="F738">
      <v>0</v>
    </nc>
  </rcc>
  <rcc rId="18456" sId="1">
    <nc r="E739">
      <v>0</v>
    </nc>
  </rcc>
  <rcc rId="18457" sId="1" numFmtId="4">
    <nc r="F739">
      <v>0</v>
    </nc>
  </rcc>
  <rcc rId="18458" sId="1">
    <nc r="E740">
      <v>0</v>
    </nc>
  </rcc>
  <rcc rId="18459" sId="1" numFmtId="4">
    <nc r="F740">
      <v>0</v>
    </nc>
  </rcc>
  <rcc rId="18460" sId="1">
    <nc r="E741">
      <v>0</v>
    </nc>
  </rcc>
  <rcc rId="18461" sId="1" numFmtId="4">
    <nc r="F741">
      <v>0</v>
    </nc>
  </rcc>
  <rcc rId="18462" sId="1" numFmtId="4">
    <nc r="E742">
      <v>2</v>
    </nc>
  </rcc>
  <rcc rId="18463" sId="1" numFmtId="4">
    <nc r="F742">
      <v>1588793.86</v>
    </nc>
  </rcc>
  <rcc rId="18464" sId="1">
    <nc r="E743">
      <v>0</v>
    </nc>
  </rcc>
  <rcc rId="18465" sId="1" numFmtId="4">
    <nc r="F743">
      <v>0</v>
    </nc>
  </rcc>
  <rcc rId="18466" sId="1">
    <nc r="E744">
      <v>0</v>
    </nc>
  </rcc>
  <rcc rId="18467" sId="1" numFmtId="4">
    <nc r="F744">
      <v>0</v>
    </nc>
  </rcc>
  <rcc rId="18468" sId="1">
    <nc r="E745">
      <v>0</v>
    </nc>
  </rcc>
  <rcc rId="18469" sId="1" numFmtId="4">
    <nc r="F745">
      <v>0</v>
    </nc>
  </rcc>
  <rcc rId="18470" sId="1">
    <nc r="E746">
      <v>0</v>
    </nc>
  </rcc>
  <rcc rId="18471" sId="1" numFmtId="4">
    <nc r="F746">
      <v>0</v>
    </nc>
  </rcc>
  <rcc rId="18472" sId="1">
    <nc r="E747">
      <v>0</v>
    </nc>
  </rcc>
  <rcc rId="18473" sId="1" numFmtId="4">
    <nc r="F747">
      <v>0</v>
    </nc>
  </rcc>
  <rcc rId="18474" sId="1">
    <nc r="E748">
      <v>0</v>
    </nc>
  </rcc>
  <rcc rId="18475" sId="1" numFmtId="4">
    <nc r="F748">
      <v>0</v>
    </nc>
  </rcc>
  <rcc rId="18476" sId="1">
    <nc r="E749">
      <v>0</v>
    </nc>
  </rcc>
  <rcc rId="18477" sId="1" numFmtId="4">
    <nc r="F749">
      <v>0</v>
    </nc>
  </rcc>
  <rcc rId="18478" sId="1">
    <nc r="E750">
      <v>0</v>
    </nc>
  </rcc>
  <rcc rId="18479" sId="1" numFmtId="4">
    <nc r="F750">
      <v>0</v>
    </nc>
  </rcc>
  <rcc rId="18480" sId="1">
    <nc r="E751">
      <v>0</v>
    </nc>
  </rcc>
  <rcc rId="18481" sId="1" numFmtId="4">
    <nc r="F751">
      <v>0</v>
    </nc>
  </rcc>
  <rcc rId="18482" sId="1">
    <nc r="E752">
      <v>0</v>
    </nc>
  </rcc>
  <rcc rId="18483" sId="1" numFmtId="4">
    <nc r="F752">
      <v>0</v>
    </nc>
  </rcc>
  <rcc rId="18484" sId="1">
    <nc r="E753">
      <v>0</v>
    </nc>
  </rcc>
  <rcc rId="18485" sId="1" numFmtId="4">
    <nc r="F753">
      <v>0</v>
    </nc>
  </rcc>
  <rcc rId="18486" sId="1">
    <nc r="E754">
      <v>0</v>
    </nc>
  </rcc>
  <rcc rId="18487" sId="1" numFmtId="4">
    <nc r="F754">
      <v>0</v>
    </nc>
  </rcc>
  <rcc rId="18488" sId="1">
    <nc r="E755">
      <v>0</v>
    </nc>
  </rcc>
  <rcc rId="18489" sId="1" numFmtId="4">
    <nc r="F755">
      <v>0</v>
    </nc>
  </rcc>
  <rcc rId="18490" sId="1">
    <nc r="E756">
      <v>0</v>
    </nc>
  </rcc>
  <rcc rId="18491" sId="1" numFmtId="4">
    <nc r="F756">
      <v>0</v>
    </nc>
  </rcc>
  <rcc rId="18492" sId="1">
    <nc r="E757">
      <v>0</v>
    </nc>
  </rcc>
  <rcc rId="18493" sId="1" numFmtId="4">
    <nc r="F757">
      <v>0</v>
    </nc>
  </rcc>
  <rcc rId="18494" sId="1">
    <nc r="E758">
      <v>0</v>
    </nc>
  </rcc>
  <rcc rId="18495" sId="1" numFmtId="4">
    <nc r="F758">
      <v>0</v>
    </nc>
  </rcc>
  <rcc rId="18496" sId="1">
    <nc r="E759">
      <v>0</v>
    </nc>
  </rcc>
  <rcc rId="18497" sId="1" numFmtId="4">
    <nc r="F759">
      <v>0</v>
    </nc>
  </rcc>
  <rcc rId="18498" sId="1">
    <nc r="E760">
      <v>0</v>
    </nc>
  </rcc>
  <rcc rId="18499" sId="1" numFmtId="4">
    <nc r="F760">
      <v>0</v>
    </nc>
  </rcc>
  <rcc rId="18500" sId="1">
    <nc r="E761">
      <v>1</v>
    </nc>
  </rcc>
  <rcc rId="18501" sId="1">
    <nc r="F761">
      <v>794396.93</v>
    </nc>
  </rcc>
  <rcc rId="18502" sId="1">
    <nc r="E762">
      <v>1</v>
    </nc>
  </rcc>
  <rcc rId="18503" sId="1">
    <nc r="F762">
      <v>794396.93</v>
    </nc>
  </rcc>
  <rcc rId="18504" sId="1">
    <nc r="E763">
      <v>0</v>
    </nc>
  </rcc>
  <rcc rId="18505" sId="1" numFmtId="4">
    <nc r="F763">
      <v>0</v>
    </nc>
  </rcc>
  <rcc rId="18506" sId="1">
    <nc r="E764">
      <v>0</v>
    </nc>
  </rcc>
  <rcc rId="18507" sId="1" numFmtId="4">
    <nc r="F764">
      <v>0</v>
    </nc>
  </rcc>
  <rcc rId="18508" sId="1">
    <nc r="E765">
      <v>0</v>
    </nc>
  </rcc>
  <rcc rId="18509" sId="1" numFmtId="4">
    <nc r="F765">
      <v>0</v>
    </nc>
  </rcc>
  <rcc rId="18510" sId="1">
    <nc r="E766">
      <v>0</v>
    </nc>
  </rcc>
  <rcc rId="18511" sId="1" numFmtId="4">
    <nc r="F766">
      <v>0</v>
    </nc>
  </rcc>
  <rcc rId="18512" sId="1">
    <nc r="E767">
      <v>0</v>
    </nc>
  </rcc>
  <rcc rId="18513" sId="1" numFmtId="4">
    <nc r="F767">
      <v>0</v>
    </nc>
  </rcc>
  <rcc rId="18514" sId="1">
    <nc r="E768">
      <v>0</v>
    </nc>
  </rcc>
  <rcc rId="18515" sId="1" numFmtId="4">
    <nc r="F768">
      <v>0</v>
    </nc>
  </rcc>
  <rcc rId="18516" sId="1">
    <nc r="E769">
      <v>0</v>
    </nc>
  </rcc>
  <rcc rId="18517" sId="1" numFmtId="4">
    <nc r="F769">
      <v>0</v>
    </nc>
  </rcc>
  <rcc rId="18518" sId="1">
    <nc r="E770">
      <v>0</v>
    </nc>
  </rcc>
  <rcc rId="18519" sId="1" numFmtId="4">
    <nc r="F770">
      <v>0</v>
    </nc>
  </rcc>
  <rcc rId="18520" sId="1">
    <nc r="E771">
      <v>0</v>
    </nc>
  </rcc>
  <rcc rId="18521" sId="1" numFmtId="4">
    <nc r="F771">
      <v>0</v>
    </nc>
  </rcc>
  <rcc rId="18522" sId="1">
    <nc r="E772">
      <v>0</v>
    </nc>
  </rcc>
  <rcc rId="18523" sId="1" numFmtId="4">
    <nc r="F772">
      <v>0</v>
    </nc>
  </rcc>
  <rcc rId="18524" sId="1">
    <nc r="E773">
      <v>0</v>
    </nc>
  </rcc>
  <rcc rId="18525" sId="1" numFmtId="4">
    <nc r="F773">
      <v>0</v>
    </nc>
  </rcc>
  <rcc rId="18526" sId="1">
    <nc r="E774">
      <v>0</v>
    </nc>
  </rcc>
  <rcc rId="18527" sId="1" numFmtId="4">
    <nc r="F774">
      <v>0</v>
    </nc>
  </rcc>
  <rcc rId="18528" sId="1">
    <nc r="E775">
      <v>0</v>
    </nc>
  </rcc>
  <rcc rId="18529" sId="1" numFmtId="4">
    <nc r="F775">
      <v>0</v>
    </nc>
  </rcc>
  <rcc rId="18530" sId="1">
    <nc r="E776">
      <v>0</v>
    </nc>
  </rcc>
  <rcc rId="18531" sId="1" numFmtId="4">
    <nc r="F776">
      <v>0</v>
    </nc>
  </rcc>
  <rcc rId="18532" sId="1">
    <nc r="E777">
      <v>0</v>
    </nc>
  </rcc>
  <rcc rId="18533" sId="1" numFmtId="4">
    <nc r="F777">
      <v>0</v>
    </nc>
  </rcc>
  <rcc rId="18534" sId="1">
    <nc r="E778">
      <v>0</v>
    </nc>
  </rcc>
  <rcc rId="18535" sId="1" numFmtId="4">
    <nc r="F778">
      <v>0</v>
    </nc>
  </rcc>
  <rcc rId="18536" sId="1">
    <nc r="E779">
      <v>0</v>
    </nc>
  </rcc>
  <rcc rId="18537" sId="1" numFmtId="4">
    <nc r="F779">
      <v>0</v>
    </nc>
  </rcc>
  <rcc rId="18538" sId="1">
    <nc r="E780">
      <v>0</v>
    </nc>
  </rcc>
  <rcc rId="18539" sId="1" numFmtId="4">
    <nc r="F780">
      <v>0</v>
    </nc>
  </rcc>
  <rcc rId="18540" sId="1">
    <nc r="E781">
      <v>0</v>
    </nc>
  </rcc>
  <rcc rId="18541" sId="1" numFmtId="4">
    <nc r="F781">
      <v>0</v>
    </nc>
  </rcc>
  <rcc rId="18542" sId="1">
    <nc r="E782">
      <v>0</v>
    </nc>
  </rcc>
  <rcc rId="18543" sId="1" numFmtId="4">
    <nc r="F782">
      <v>0</v>
    </nc>
  </rcc>
  <rcc rId="18544" sId="1">
    <nc r="E783">
      <v>0</v>
    </nc>
  </rcc>
  <rcc rId="18545" sId="1" numFmtId="4">
    <nc r="F783">
      <v>0</v>
    </nc>
  </rcc>
  <rcc rId="18546" sId="1">
    <nc r="E784">
      <v>0</v>
    </nc>
  </rcc>
  <rcc rId="18547" sId="1" numFmtId="4">
    <nc r="F784">
      <v>0</v>
    </nc>
  </rcc>
  <rcc rId="18548" sId="1">
    <nc r="E785">
      <v>0</v>
    </nc>
  </rcc>
  <rcc rId="18549" sId="1" numFmtId="4">
    <nc r="F785">
      <v>0</v>
    </nc>
  </rcc>
  <rcc rId="18550" sId="1">
    <nc r="E786">
      <v>0</v>
    </nc>
  </rcc>
  <rcc rId="18551" sId="1" numFmtId="4">
    <nc r="F786">
      <v>0</v>
    </nc>
  </rcc>
  <rcc rId="18552" sId="1">
    <nc r="E787">
      <v>0</v>
    </nc>
  </rcc>
  <rcc rId="18553" sId="1" numFmtId="4">
    <nc r="F787">
      <v>0</v>
    </nc>
  </rcc>
  <rcc rId="18554" sId="1">
    <nc r="E788">
      <v>0</v>
    </nc>
  </rcc>
  <rcc rId="18555" sId="1" numFmtId="4">
    <nc r="F788">
      <v>0</v>
    </nc>
  </rcc>
  <rcc rId="18556" sId="1">
    <nc r="E789">
      <v>0</v>
    </nc>
  </rcc>
  <rcc rId="18557" sId="1" numFmtId="4">
    <nc r="F789">
      <v>0</v>
    </nc>
  </rcc>
  <rcc rId="18558" sId="1">
    <nc r="E790">
      <v>0</v>
    </nc>
  </rcc>
  <rcc rId="18559" sId="1" numFmtId="4">
    <nc r="F790">
      <v>0</v>
    </nc>
  </rcc>
  <rcc rId="18560" sId="1">
    <nc r="E791">
      <v>0</v>
    </nc>
  </rcc>
  <rcc rId="18561" sId="1" numFmtId="4">
    <nc r="F791">
      <v>0</v>
    </nc>
  </rcc>
  <rcc rId="18562" sId="1">
    <nc r="E792">
      <v>0</v>
    </nc>
  </rcc>
  <rcc rId="18563" sId="1" numFmtId="4">
    <nc r="F792">
      <v>0</v>
    </nc>
  </rcc>
  <rcc rId="18564" sId="1">
    <nc r="E793">
      <v>0</v>
    </nc>
  </rcc>
  <rcc rId="18565" sId="1" numFmtId="4">
    <nc r="F793">
      <v>0</v>
    </nc>
  </rcc>
  <rcc rId="18566" sId="1">
    <nc r="E794">
      <v>0</v>
    </nc>
  </rcc>
  <rcc rId="18567" sId="1" numFmtId="4">
    <nc r="F794">
      <v>0</v>
    </nc>
  </rcc>
  <rcc rId="18568" sId="1">
    <nc r="E795">
      <v>0</v>
    </nc>
  </rcc>
  <rcc rId="18569" sId="1" numFmtId="4">
    <nc r="F795">
      <v>0</v>
    </nc>
  </rcc>
  <rcc rId="18570" sId="1">
    <nc r="E796">
      <v>0</v>
    </nc>
  </rcc>
  <rcc rId="18571" sId="1" numFmtId="4">
    <nc r="F796">
      <v>0</v>
    </nc>
  </rcc>
  <rcc rId="18572" sId="1">
    <nc r="E797">
      <v>0</v>
    </nc>
  </rcc>
  <rcc rId="18573" sId="1" numFmtId="4">
    <nc r="F797">
      <v>0</v>
    </nc>
  </rcc>
  <rcc rId="18574" sId="1">
    <nc r="E798">
      <v>0</v>
    </nc>
  </rcc>
  <rcc rId="18575" sId="1" numFmtId="4">
    <nc r="F798">
      <v>0</v>
    </nc>
  </rcc>
  <rcc rId="18576" sId="1">
    <nc r="E799">
      <v>0</v>
    </nc>
  </rcc>
  <rcc rId="18577" sId="1" numFmtId="4">
    <nc r="F799">
      <v>0</v>
    </nc>
  </rcc>
  <rcc rId="18578" sId="1">
    <nc r="E800">
      <v>0</v>
    </nc>
  </rcc>
  <rcc rId="18579" sId="1" numFmtId="4">
    <nc r="F800">
      <v>0</v>
    </nc>
  </rcc>
  <rcc rId="18580" sId="1">
    <nc r="E801">
      <v>0</v>
    </nc>
  </rcc>
  <rcc rId="18581" sId="1" numFmtId="4">
    <nc r="F801">
      <v>0</v>
    </nc>
  </rcc>
  <rcc rId="18582" sId="1">
    <nc r="E802">
      <v>0</v>
    </nc>
  </rcc>
  <rcc rId="18583" sId="1" numFmtId="4">
    <nc r="F802">
      <v>0</v>
    </nc>
  </rcc>
  <rcc rId="18584" sId="1">
    <nc r="E803">
      <v>0</v>
    </nc>
  </rcc>
  <rcc rId="18585" sId="1" numFmtId="4">
    <nc r="F803">
      <v>0</v>
    </nc>
  </rcc>
  <rcc rId="18586" sId="1">
    <nc r="E804">
      <v>0</v>
    </nc>
  </rcc>
  <rcc rId="18587" sId="1" numFmtId="4">
    <nc r="F804">
      <v>0</v>
    </nc>
  </rcc>
  <rcc rId="18588" sId="1">
    <nc r="E805">
      <v>0</v>
    </nc>
  </rcc>
  <rcc rId="18589" sId="1" numFmtId="4">
    <nc r="F805">
      <v>0</v>
    </nc>
  </rcc>
  <rcc rId="18590" sId="1">
    <nc r="E806">
      <v>0</v>
    </nc>
  </rcc>
  <rcc rId="18591" sId="1" numFmtId="4">
    <nc r="F806">
      <v>0</v>
    </nc>
  </rcc>
  <rcc rId="18592" sId="1">
    <nc r="E807">
      <v>0</v>
    </nc>
  </rcc>
  <rcc rId="18593" sId="1" numFmtId="4">
    <nc r="F807">
      <v>0</v>
    </nc>
  </rcc>
  <rcc rId="18594" sId="1">
    <nc r="E808">
      <v>0</v>
    </nc>
  </rcc>
  <rcc rId="18595" sId="1" numFmtId="4">
    <nc r="F808">
      <v>0</v>
    </nc>
  </rcc>
  <rcc rId="18596" sId="1">
    <nc r="E809">
      <v>0</v>
    </nc>
  </rcc>
  <rcc rId="18597" sId="1" numFmtId="4">
    <nc r="F809">
      <v>0</v>
    </nc>
  </rcc>
  <rcc rId="18598" sId="1">
    <nc r="E810">
      <v>0</v>
    </nc>
  </rcc>
  <rcc rId="18599" sId="1" numFmtId="4">
    <nc r="F810">
      <v>0</v>
    </nc>
  </rcc>
  <rcc rId="18600" sId="1">
    <nc r="E811">
      <v>0</v>
    </nc>
  </rcc>
  <rcc rId="18601" sId="1" numFmtId="4">
    <nc r="F811">
      <v>0</v>
    </nc>
  </rcc>
  <rcc rId="18602" sId="1">
    <nc r="E812">
      <v>0</v>
    </nc>
  </rcc>
  <rcc rId="18603" sId="1" numFmtId="4">
    <nc r="F812">
      <v>0</v>
    </nc>
  </rcc>
  <rcc rId="18604" sId="1">
    <nc r="E813">
      <v>0</v>
    </nc>
  </rcc>
  <rcc rId="18605" sId="1" numFmtId="4">
    <nc r="F813">
      <v>0</v>
    </nc>
  </rcc>
  <rcc rId="18606" sId="1">
    <nc r="E814">
      <v>0</v>
    </nc>
  </rcc>
  <rcc rId="18607" sId="1" numFmtId="4">
    <nc r="F814">
      <v>0</v>
    </nc>
  </rcc>
  <rcc rId="18608" sId="1">
    <nc r="E815">
      <v>0</v>
    </nc>
  </rcc>
  <rcc rId="18609" sId="1" numFmtId="4">
    <nc r="F815">
      <v>0</v>
    </nc>
  </rcc>
  <rcc rId="18610" sId="1">
    <nc r="E816">
      <v>0</v>
    </nc>
  </rcc>
  <rcc rId="18611" sId="1" numFmtId="4">
    <nc r="F816">
      <v>0</v>
    </nc>
  </rcc>
  <rcc rId="18612" sId="1">
    <nc r="E817">
      <v>0</v>
    </nc>
  </rcc>
  <rcc rId="18613" sId="1" numFmtId="4">
    <nc r="F817">
      <v>0</v>
    </nc>
  </rcc>
  <rcc rId="18614" sId="1">
    <nc r="E818">
      <v>0</v>
    </nc>
  </rcc>
  <rcc rId="18615" sId="1" numFmtId="4">
    <nc r="F818">
      <v>0</v>
    </nc>
  </rcc>
  <rcc rId="18616" sId="1">
    <nc r="E819">
      <v>0</v>
    </nc>
  </rcc>
  <rcc rId="18617" sId="1" numFmtId="4">
    <nc r="F819">
      <v>0</v>
    </nc>
  </rcc>
  <rcc rId="18618" sId="1">
    <nc r="E820">
      <v>0</v>
    </nc>
  </rcc>
  <rcc rId="18619" sId="1" numFmtId="4">
    <nc r="F820">
      <v>0</v>
    </nc>
  </rcc>
  <rcc rId="18620" sId="1">
    <nc r="E821">
      <v>0</v>
    </nc>
  </rcc>
  <rcc rId="18621" sId="1" numFmtId="4">
    <nc r="F821">
      <v>0</v>
    </nc>
  </rcc>
  <rcc rId="18622" sId="1">
    <nc r="E822">
      <v>0</v>
    </nc>
  </rcc>
  <rcc rId="18623" sId="1" numFmtId="4">
    <nc r="F822">
      <v>0</v>
    </nc>
  </rcc>
  <rcc rId="18624" sId="1">
    <nc r="E823">
      <v>0</v>
    </nc>
  </rcc>
  <rcc rId="18625" sId="1" numFmtId="4">
    <nc r="F823">
      <v>0</v>
    </nc>
  </rcc>
  <rcc rId="18626" sId="1">
    <nc r="E824">
      <v>0</v>
    </nc>
  </rcc>
  <rcc rId="18627" sId="1" numFmtId="4">
    <nc r="F824">
      <v>0</v>
    </nc>
  </rcc>
  <rcc rId="18628" sId="1">
    <nc r="E825">
      <v>0</v>
    </nc>
  </rcc>
  <rcc rId="18629" sId="1" numFmtId="4">
    <nc r="F825">
      <v>0</v>
    </nc>
  </rcc>
  <rcc rId="18630" sId="1">
    <nc r="E826">
      <v>0</v>
    </nc>
  </rcc>
  <rcc rId="18631" sId="1" numFmtId="4">
    <nc r="F826">
      <v>0</v>
    </nc>
  </rcc>
  <rcc rId="18632" sId="1">
    <nc r="E827">
      <v>0</v>
    </nc>
  </rcc>
  <rcc rId="18633" sId="1" numFmtId="4">
    <nc r="F827">
      <v>0</v>
    </nc>
  </rcc>
  <rcc rId="18634" sId="1">
    <nc r="E828">
      <v>0</v>
    </nc>
  </rcc>
  <rcc rId="18635" sId="1" numFmtId="4">
    <nc r="F828">
      <v>0</v>
    </nc>
  </rcc>
  <rcc rId="18636" sId="1">
    <nc r="E829">
      <v>0</v>
    </nc>
  </rcc>
  <rcc rId="18637" sId="1" numFmtId="4">
    <nc r="F829">
      <v>0</v>
    </nc>
  </rcc>
  <rcc rId="18638" sId="1">
    <nc r="E830">
      <v>0</v>
    </nc>
  </rcc>
  <rcc rId="18639" sId="1" numFmtId="4">
    <nc r="F830">
      <v>0</v>
    </nc>
  </rcc>
  <rcc rId="18640" sId="1">
    <nc r="E831">
      <v>0</v>
    </nc>
  </rcc>
  <rcc rId="18641" sId="1" numFmtId="4">
    <nc r="F831">
      <v>0</v>
    </nc>
  </rcc>
  <rcc rId="18642" sId="1">
    <nc r="E832">
      <v>0</v>
    </nc>
  </rcc>
  <rcc rId="18643" sId="1" numFmtId="4">
    <nc r="F832">
      <v>0</v>
    </nc>
  </rcc>
  <rcc rId="18644" sId="1">
    <nc r="E833">
      <v>0</v>
    </nc>
  </rcc>
  <rcc rId="18645" sId="1" numFmtId="4">
    <nc r="F833">
      <v>0</v>
    </nc>
  </rcc>
  <rcc rId="18646" sId="1">
    <nc r="E834">
      <v>0</v>
    </nc>
  </rcc>
  <rcc rId="18647" sId="1" numFmtId="4">
    <nc r="F834">
      <v>0</v>
    </nc>
  </rcc>
  <rcc rId="18648" sId="1">
    <nc r="E835">
      <v>0</v>
    </nc>
  </rcc>
  <rcc rId="18649" sId="1" numFmtId="4">
    <nc r="F835">
      <v>0</v>
    </nc>
  </rcc>
  <rcc rId="18650" sId="1">
    <nc r="E836">
      <v>0</v>
    </nc>
  </rcc>
  <rcc rId="18651" sId="1" numFmtId="4">
    <nc r="F836">
      <v>0</v>
    </nc>
  </rcc>
  <rcc rId="18652" sId="1">
    <nc r="E837">
      <v>0</v>
    </nc>
  </rcc>
  <rcc rId="18653" sId="1" numFmtId="4">
    <nc r="F837">
      <v>0</v>
    </nc>
  </rcc>
  <rcc rId="18654" sId="1">
    <nc r="E838">
      <v>0</v>
    </nc>
  </rcc>
  <rcc rId="18655" sId="1" numFmtId="4">
    <nc r="F838">
      <v>0</v>
    </nc>
  </rcc>
  <rcc rId="18656" sId="1">
    <nc r="E839">
      <v>0</v>
    </nc>
  </rcc>
  <rcc rId="18657" sId="1" numFmtId="4">
    <nc r="F839">
      <v>0</v>
    </nc>
  </rcc>
  <rcc rId="18658" sId="1">
    <nc r="E840">
      <v>0</v>
    </nc>
  </rcc>
  <rcc rId="18659" sId="1" numFmtId="4">
    <nc r="F840">
      <v>0</v>
    </nc>
  </rcc>
  <rcc rId="18660" sId="1">
    <nc r="E841">
      <v>0</v>
    </nc>
  </rcc>
  <rcc rId="18661" sId="1" numFmtId="4">
    <nc r="F841">
      <v>0</v>
    </nc>
  </rcc>
  <rcc rId="18662" sId="1">
    <nc r="E842">
      <v>0</v>
    </nc>
  </rcc>
  <rcc rId="18663" sId="1" numFmtId="4">
    <nc r="F842">
      <v>0</v>
    </nc>
  </rcc>
  <rcc rId="18664" sId="1">
    <nc r="E843">
      <v>0</v>
    </nc>
  </rcc>
  <rcc rId="18665" sId="1" numFmtId="4">
    <nc r="F843">
      <v>0</v>
    </nc>
  </rcc>
  <rcc rId="18666" sId="1">
    <nc r="E844">
      <v>0</v>
    </nc>
  </rcc>
  <rcc rId="18667" sId="1" numFmtId="4">
    <nc r="F844">
      <v>0</v>
    </nc>
  </rcc>
  <rcc rId="18668" sId="1">
    <nc r="E845">
      <v>0</v>
    </nc>
  </rcc>
  <rcc rId="18669" sId="1" numFmtId="4">
    <nc r="F845">
      <v>0</v>
    </nc>
  </rcc>
  <rcc rId="18670" sId="1">
    <nc r="E846">
      <v>0</v>
    </nc>
  </rcc>
  <rcc rId="18671" sId="1" numFmtId="4">
    <nc r="F846">
      <v>0</v>
    </nc>
  </rcc>
  <rcc rId="18672" sId="1">
    <nc r="E847">
      <v>0</v>
    </nc>
  </rcc>
  <rcc rId="18673" sId="1" numFmtId="4">
    <nc r="F847">
      <v>0</v>
    </nc>
  </rcc>
  <rcc rId="18674" sId="1">
    <nc r="E848">
      <v>0</v>
    </nc>
  </rcc>
  <rcc rId="18675" sId="1" numFmtId="4">
    <nc r="F848">
      <v>0</v>
    </nc>
  </rcc>
  <rcc rId="18676" sId="1">
    <nc r="E849">
      <v>0</v>
    </nc>
  </rcc>
  <rcc rId="18677" sId="1" numFmtId="4">
    <nc r="F849">
      <v>0</v>
    </nc>
  </rcc>
  <rcc rId="18678" sId="1">
    <nc r="E850">
      <v>0</v>
    </nc>
  </rcc>
  <rcc rId="18679" sId="1" numFmtId="4">
    <nc r="F850">
      <v>0</v>
    </nc>
  </rcc>
  <rcc rId="18680" sId="1">
    <nc r="E851">
      <v>0</v>
    </nc>
  </rcc>
  <rcc rId="18681" sId="1" numFmtId="4">
    <nc r="F851">
      <v>0</v>
    </nc>
  </rcc>
  <rcc rId="18682" sId="1">
    <nc r="E852">
      <v>0</v>
    </nc>
  </rcc>
  <rcc rId="18683" sId="1" numFmtId="4">
    <nc r="F852">
      <v>0</v>
    </nc>
  </rcc>
  <rcc rId="18684" sId="1">
    <nc r="E853">
      <v>0</v>
    </nc>
  </rcc>
  <rcc rId="18685" sId="1" numFmtId="4">
    <nc r="F853">
      <v>0</v>
    </nc>
  </rcc>
  <rcc rId="18686" sId="1">
    <nc r="E854">
      <v>0</v>
    </nc>
  </rcc>
  <rcc rId="18687" sId="1" numFmtId="4">
    <nc r="F854">
      <v>0</v>
    </nc>
  </rcc>
  <rcc rId="18688" sId="1">
    <nc r="E855">
      <v>0</v>
    </nc>
  </rcc>
  <rcc rId="18689" sId="1" numFmtId="4">
    <nc r="F855">
      <v>0</v>
    </nc>
  </rcc>
  <rcc rId="18690" sId="1">
    <nc r="E856">
      <v>0</v>
    </nc>
  </rcc>
  <rcc rId="18691" sId="1" numFmtId="4">
    <nc r="F856">
      <v>0</v>
    </nc>
  </rcc>
  <rcc rId="18692" sId="1">
    <nc r="E857">
      <v>0</v>
    </nc>
  </rcc>
  <rcc rId="18693" sId="1" numFmtId="4">
    <nc r="F857">
      <v>0</v>
    </nc>
  </rcc>
  <rcc rId="18694" sId="1">
    <nc r="E858">
      <v>0</v>
    </nc>
  </rcc>
  <rcc rId="18695" sId="1" numFmtId="4">
    <nc r="F858">
      <v>0</v>
    </nc>
  </rcc>
  <rcc rId="18696" sId="1">
    <nc r="E859">
      <v>0</v>
    </nc>
  </rcc>
  <rcc rId="18697" sId="1" numFmtId="4">
    <nc r="F859">
      <v>0</v>
    </nc>
  </rcc>
  <rcc rId="18698" sId="1">
    <nc r="E860">
      <v>0</v>
    </nc>
  </rcc>
  <rcc rId="18699" sId="1" numFmtId="4">
    <nc r="F860">
      <v>0</v>
    </nc>
  </rcc>
  <rcc rId="18700" sId="1">
    <nc r="E861">
      <v>0</v>
    </nc>
  </rcc>
  <rcc rId="18701" sId="1" numFmtId="4">
    <nc r="F861">
      <v>0</v>
    </nc>
  </rcc>
  <rcc rId="18702" sId="1">
    <nc r="E862">
      <v>0</v>
    </nc>
  </rcc>
  <rcc rId="18703" sId="1" numFmtId="4">
    <nc r="F862">
      <v>0</v>
    </nc>
  </rcc>
  <rcc rId="18704" sId="1">
    <nc r="E863">
      <v>0</v>
    </nc>
  </rcc>
  <rcc rId="18705" sId="1" numFmtId="4">
    <nc r="F863">
      <v>0</v>
    </nc>
  </rcc>
  <rcc rId="18706" sId="1">
    <nc r="E864">
      <v>0</v>
    </nc>
  </rcc>
  <rcc rId="18707" sId="1" numFmtId="4">
    <nc r="F864">
      <v>0</v>
    </nc>
  </rcc>
  <rcc rId="18708" sId="1">
    <nc r="E865">
      <v>0</v>
    </nc>
  </rcc>
  <rcc rId="18709" sId="1" numFmtId="4">
    <nc r="F865">
      <v>0</v>
    </nc>
  </rcc>
  <rcc rId="18710" sId="1">
    <nc r="E866">
      <v>0</v>
    </nc>
  </rcc>
  <rcc rId="18711" sId="1" numFmtId="4">
    <nc r="F866">
      <v>0</v>
    </nc>
  </rcc>
  <rcc rId="18712" sId="1">
    <nc r="E867">
      <v>0</v>
    </nc>
  </rcc>
  <rcc rId="18713" sId="1" numFmtId="4">
    <nc r="F867">
      <v>0</v>
    </nc>
  </rcc>
  <rcc rId="18714" sId="1">
    <nc r="E868">
      <v>0</v>
    </nc>
  </rcc>
  <rcc rId="18715" sId="1" numFmtId="4">
    <nc r="F868">
      <v>0</v>
    </nc>
  </rcc>
  <rcc rId="18716" sId="1">
    <nc r="E869">
      <v>0</v>
    </nc>
  </rcc>
  <rcc rId="18717" sId="1" numFmtId="4">
    <nc r="F869">
      <v>0</v>
    </nc>
  </rcc>
  <rcc rId="18718" sId="1">
    <nc r="E870">
      <v>0</v>
    </nc>
  </rcc>
  <rcc rId="18719" sId="1" numFmtId="4">
    <nc r="F870">
      <v>0</v>
    </nc>
  </rcc>
  <rcc rId="18720" sId="1">
    <nc r="E871">
      <v>0</v>
    </nc>
  </rcc>
  <rcc rId="18721" sId="1" numFmtId="4">
    <nc r="F871">
      <v>0</v>
    </nc>
  </rcc>
  <rcc rId="18722" sId="1">
    <nc r="E872">
      <v>0</v>
    </nc>
  </rcc>
  <rcc rId="18723" sId="1" numFmtId="4">
    <nc r="F872">
      <v>0</v>
    </nc>
  </rcc>
  <rcc rId="18724" sId="1">
    <nc r="E873">
      <v>0</v>
    </nc>
  </rcc>
  <rcc rId="18725" sId="1" numFmtId="4">
    <nc r="F873">
      <v>0</v>
    </nc>
  </rcc>
  <rcc rId="18726" sId="1">
    <nc r="E874">
      <v>0</v>
    </nc>
  </rcc>
  <rcc rId="18727" sId="1" numFmtId="4">
    <nc r="F874">
      <v>0</v>
    </nc>
  </rcc>
  <rcc rId="18728" sId="1">
    <nc r="E875">
      <v>0</v>
    </nc>
  </rcc>
  <rcc rId="18729" sId="1" numFmtId="4">
    <nc r="F875">
      <v>0</v>
    </nc>
  </rcc>
  <rcc rId="18730" sId="1">
    <nc r="E876">
      <v>0</v>
    </nc>
  </rcc>
  <rcc rId="18731" sId="1" numFmtId="4">
    <nc r="F876">
      <v>0</v>
    </nc>
  </rcc>
  <rcc rId="18732" sId="1">
    <nc r="E877">
      <v>0</v>
    </nc>
  </rcc>
  <rcc rId="18733" sId="1" numFmtId="4">
    <nc r="F877">
      <v>0</v>
    </nc>
  </rcc>
  <rcc rId="18734" sId="1">
    <nc r="E878">
      <v>0</v>
    </nc>
  </rcc>
  <rcc rId="18735" sId="1" numFmtId="4">
    <nc r="F878">
      <v>0</v>
    </nc>
  </rcc>
  <rcc rId="18736" sId="1">
    <nc r="E879">
      <v>0</v>
    </nc>
  </rcc>
  <rcc rId="18737" sId="1" numFmtId="4">
    <nc r="F879">
      <v>0</v>
    </nc>
  </rcc>
  <rcc rId="18738" sId="1">
    <nc r="E880">
      <v>0</v>
    </nc>
  </rcc>
  <rcc rId="18739" sId="1" numFmtId="4">
    <nc r="F880">
      <v>0</v>
    </nc>
  </rcc>
  <rcc rId="18740" sId="1">
    <nc r="E881">
      <v>0</v>
    </nc>
  </rcc>
  <rcc rId="18741" sId="1" numFmtId="4">
    <nc r="F881">
      <v>0</v>
    </nc>
  </rcc>
  <rcc rId="18742" sId="1">
    <nc r="E882">
      <v>0</v>
    </nc>
  </rcc>
  <rcc rId="18743" sId="1" numFmtId="4">
    <nc r="F882">
      <v>0</v>
    </nc>
  </rcc>
  <rcc rId="18744" sId="1">
    <nc r="E883">
      <v>0</v>
    </nc>
  </rcc>
  <rcc rId="18745" sId="1" numFmtId="4">
    <nc r="F883">
      <v>0</v>
    </nc>
  </rcc>
  <rcc rId="18746" sId="1">
    <nc r="E884">
      <v>0</v>
    </nc>
  </rcc>
  <rcc rId="18747" sId="1" numFmtId="4">
    <nc r="F884">
      <v>0</v>
    </nc>
  </rcc>
  <rcc rId="18748" sId="1">
    <nc r="E885">
      <v>0</v>
    </nc>
  </rcc>
  <rcc rId="18749" sId="1" numFmtId="4">
    <nc r="F885">
      <v>0</v>
    </nc>
  </rcc>
  <rcc rId="18750" sId="1">
    <nc r="E886">
      <v>0</v>
    </nc>
  </rcc>
  <rcc rId="18751" sId="1" numFmtId="4">
    <nc r="F886">
      <v>0</v>
    </nc>
  </rcc>
  <rcc rId="18752" sId="1">
    <nc r="E887">
      <v>0</v>
    </nc>
  </rcc>
  <rcc rId="18753" sId="1" numFmtId="4">
    <nc r="F887">
      <v>0</v>
    </nc>
  </rcc>
  <rcc rId="18754" sId="1">
    <nc r="E888">
      <v>0</v>
    </nc>
  </rcc>
  <rcc rId="18755" sId="1" numFmtId="4">
    <nc r="F888">
      <v>0</v>
    </nc>
  </rcc>
  <rcc rId="18756" sId="1">
    <nc r="E889">
      <v>0</v>
    </nc>
  </rcc>
  <rcc rId="18757" sId="1" numFmtId="4">
    <nc r="F889">
      <v>0</v>
    </nc>
  </rcc>
  <rcc rId="18758" sId="1">
    <nc r="E890">
      <v>0</v>
    </nc>
  </rcc>
  <rcc rId="18759" sId="1" numFmtId="4">
    <nc r="F890">
      <v>0</v>
    </nc>
  </rcc>
  <rcc rId="18760" sId="1">
    <nc r="E891">
      <v>0</v>
    </nc>
  </rcc>
  <rcc rId="18761" sId="1" numFmtId="4">
    <nc r="F891">
      <v>0</v>
    </nc>
  </rcc>
  <rcc rId="18762" sId="1">
    <nc r="E892">
      <v>0</v>
    </nc>
  </rcc>
  <rcc rId="18763" sId="1" numFmtId="4">
    <nc r="F892">
      <v>0</v>
    </nc>
  </rcc>
  <rcc rId="18764" sId="1" numFmtId="4">
    <oc r="C610">
      <v>597533807.78999996</v>
    </oc>
    <nc r="C610">
      <v>586961309.78999996</v>
    </nc>
  </rcc>
  <rcc rId="18765" sId="1" numFmtId="4">
    <oc r="C611">
      <f>SUM(C612:C698)</f>
    </oc>
    <nc r="C611">
      <v>119045087</v>
    </nc>
  </rcc>
  <rcc rId="18766" sId="1" numFmtId="4">
    <oc r="C616">
      <v>3406431</v>
    </oc>
    <nc r="C616">
      <v>2690091</v>
    </nc>
  </rcc>
  <rcc rId="18767" sId="1" numFmtId="4">
    <oc r="C617">
      <v>4438683</v>
    </oc>
    <nc r="C617">
      <v>3134382</v>
    </nc>
  </rcc>
  <rcc rId="18768" sId="1" numFmtId="4">
    <oc r="C618">
      <v>2684005</v>
    </oc>
    <nc r="C618">
      <v>2890305</v>
    </nc>
  </rcc>
  <rcc rId="18769" sId="1" numFmtId="4">
    <oc r="C619">
      <v>2690091</v>
    </oc>
    <nc r="C619">
      <v>3045143</v>
    </nc>
  </rcc>
  <rcc rId="18770" sId="1" numFmtId="4">
    <oc r="C620">
      <v>1022478</v>
    </oc>
    <nc r="C620">
      <v>3045143</v>
    </nc>
  </rcc>
  <rcc rId="18771" sId="1" numFmtId="4">
    <oc r="C621">
      <v>1412078</v>
    </oc>
    <nc r="C621">
      <v>3019337</v>
    </nc>
  </rcc>
  <rcc rId="18772" sId="1" numFmtId="4">
    <oc r="C622">
      <v>1667613</v>
    </oc>
    <nc r="C622">
      <v>3904493</v>
    </nc>
  </rcc>
  <rcc rId="18773" sId="1" numFmtId="4">
    <oc r="C623">
      <v>2705307</v>
    </oc>
    <nc r="C623">
      <v>3458044</v>
    </nc>
  </rcc>
  <rcc rId="18774" sId="1" numFmtId="4">
    <oc r="C624">
      <v>2690091</v>
    </oc>
    <nc r="C624">
      <v>3019337</v>
    </nc>
  </rcc>
  <rcc rId="18775" sId="1" numFmtId="4">
    <oc r="C625">
      <v>2575468</v>
    </oc>
    <nc r="C625">
      <v>2477404</v>
    </nc>
  </rcc>
  <rcc rId="18776" sId="1" numFmtId="4">
    <oc r="C626">
      <v>2662703</v>
    </oc>
    <nc r="C626">
      <v>2237406</v>
    </nc>
  </rcc>
  <rcc rId="18777" sId="1" numFmtId="4">
    <oc r="C627">
      <v>1790519.93</v>
    </oc>
    <nc r="C627">
      <v>3134382</v>
    </nc>
  </rcc>
  <rcc rId="18778" sId="1" numFmtId="4">
    <oc r="C629">
      <v>2076969.93</v>
    </oc>
    <nc r="C629">
      <v>2738781</v>
    </nc>
  </rcc>
  <rcc rId="18779" sId="1" numFmtId="4">
    <oc r="C630">
      <v>2890305</v>
    </oc>
    <nc r="C630">
      <v>2425792</v>
    </nc>
  </rcc>
  <rcc rId="18780" sId="1" numFmtId="4">
    <oc r="C631">
      <v>3045143</v>
    </oc>
    <nc r="C631">
      <v>3213503</v>
    </nc>
  </rcc>
  <rcc rId="18781" sId="1" numFmtId="4">
    <oc r="C632">
      <v>3045143</v>
    </oc>
    <nc r="C632">
      <v>1366347</v>
    </nc>
  </rcc>
  <rcc rId="18782" sId="1" numFmtId="4">
    <oc r="C633">
      <v>3045143</v>
    </oc>
    <nc r="C633">
      <v>3148368</v>
    </nc>
  </rcc>
  <rcc rId="18783" sId="1" numFmtId="4">
    <oc r="C634">
      <v>3019337</v>
    </oc>
    <nc r="C634">
      <v>2882688</v>
    </nc>
  </rcc>
  <rcc rId="18784" sId="1" numFmtId="4">
    <oc r="C635">
      <v>3458044</v>
    </oc>
    <nc r="C635">
      <v>2696177</v>
    </nc>
  </rcc>
  <rcc rId="18785" sId="1" numFmtId="4">
    <oc r="C636">
      <v>4077740</v>
    </oc>
    <nc r="C636">
      <v>2072344</v>
    </nc>
  </rcc>
  <rcc rId="18786" sId="1" numFmtId="4">
    <oc r="C637">
      <v>3019337</v>
    </oc>
    <nc r="C637">
      <v>4015460</v>
    </nc>
  </rcc>
  <rcc rId="18787" sId="1" numFmtId="4">
    <oc r="C638">
      <v>2477404</v>
    </oc>
    <nc r="C638">
      <v>3460624</v>
    </nc>
  </rcc>
  <rcc rId="18788" sId="1" numFmtId="4">
    <oc r="C639">
      <v>2237406</v>
    </oc>
    <nc r="C639">
      <v>2415469</v>
    </nc>
  </rcc>
  <rcc rId="18789" sId="1" numFmtId="4">
    <oc r="C640">
      <v>3134382</v>
    </oc>
    <nc r="C640">
      <v>3096756</v>
    </nc>
  </rcc>
  <rcc rId="18790" sId="1" numFmtId="4">
    <oc r="C641">
      <v>3134382</v>
    </oc>
    <nc r="C641">
      <v>2890305</v>
    </nc>
  </rcc>
  <rcc rId="18791" sId="1" numFmtId="4">
    <oc r="C642">
      <v>2738781</v>
    </oc>
    <nc r="C642">
      <v>2900628</v>
    </nc>
  </rcc>
  <rcc rId="18792" sId="1" numFmtId="4">
    <oc r="C643">
      <v>2680962</v>
    </oc>
    <nc r="C643">
      <v>2890935</v>
    </nc>
  </rcc>
  <rcc rId="18793" sId="1" numFmtId="4">
    <oc r="C644">
      <v>3013316</v>
    </oc>
    <nc r="C644">
      <v>2172890</v>
    </nc>
  </rcc>
  <rcc rId="18794" sId="1" numFmtId="4">
    <oc r="C645">
      <v>2425792</v>
    </oc>
    <nc r="C645">
      <v>2415469</v>
    </nc>
  </rcc>
  <rcc rId="18795" sId="1" numFmtId="4">
    <oc r="C646">
      <v>3213503</v>
    </oc>
    <nc r="C646">
      <v>2415469</v>
    </nc>
  </rcc>
  <rcc rId="18796" sId="1" numFmtId="4">
    <oc r="C647">
      <v>1366347</v>
    </oc>
    <nc r="C647">
      <v>2415469</v>
    </nc>
  </rcc>
  <rcc rId="18797" sId="1" numFmtId="4">
    <oc r="C648">
      <v>2477404</v>
    </oc>
    <nc r="C648">
      <v>3174174</v>
    </nc>
  </rcc>
  <rcc rId="18798" sId="1" numFmtId="4">
    <oc r="C649">
      <v>3148368</v>
    </oc>
    <nc r="C649">
      <v>3354819</v>
    </nc>
  </rcc>
  <rcc rId="18799" sId="1" numFmtId="4">
    <oc r="C650">
      <v>2702263</v>
    </oc>
    <nc r="C650">
      <v>2433534</v>
    </nc>
  </rcc>
  <rcc rId="18800" sId="1" numFmtId="4">
    <oc r="C651">
      <v>1211149</v>
    </oc>
    <nc r="C651">
      <v>2162567</v>
    </nc>
  </rcc>
  <rcc rId="18801" sId="1" numFmtId="4">
    <oc r="C652">
      <v>1043779</v>
    </oc>
    <nc r="C652">
      <v>2172890</v>
    </nc>
  </rcc>
  <rcc rId="18802" sId="1" numFmtId="4">
    <oc r="C653">
      <v>2072344</v>
    </oc>
    <nc r="C653">
      <v>3380625</v>
    </nc>
  </rcc>
  <rcc rId="18803" sId="1" numFmtId="4">
    <oc r="C654">
      <v>2696177</v>
    </oc>
    <nc r="C654">
      <v>198699443.93000001</v>
    </nc>
  </rcc>
  <rcc rId="18804" sId="1" numFmtId="4">
    <oc r="C655">
      <v>1625010</v>
    </oc>
    <nc r="C655">
      <v>2529017</v>
    </nc>
  </rcc>
  <rcc rId="18805" sId="1" numFmtId="4">
    <oc r="C656">
      <v>2760082</v>
    </oc>
    <nc r="C656">
      <v>2399985</v>
    </nc>
  </rcc>
  <rcc rId="18806" sId="1" numFmtId="4">
    <oc r="C657">
      <v>973788</v>
    </oc>
    <nc r="C657">
      <v>1052909</v>
    </nc>
  </rcc>
  <rcc rId="18807" sId="1" numFmtId="4">
    <oc r="C658">
      <v>946321</v>
    </oc>
    <nc r="C658">
      <v>2384502</v>
    </nc>
  </rcc>
  <rcc rId="18808" sId="1" numFmtId="4">
    <oc r="C659">
      <v>1187663</v>
    </oc>
    <nc r="C659">
      <v>3354819</v>
    </nc>
  </rcc>
  <rcc rId="18809" sId="1" numFmtId="4">
    <oc r="C660">
      <v>2072344</v>
    </oc>
    <nc r="C660">
      <v>3406431</v>
    </nc>
  </rcc>
  <rcc rId="18810" sId="1" numFmtId="4">
    <oc r="C661">
      <v>4549419</v>
    </oc>
    <nc r="C661">
      <v>2479985</v>
    </nc>
  </rcc>
  <rcc rId="18811" sId="1" numFmtId="4">
    <oc r="C662">
      <v>1965836</v>
    </oc>
    <nc r="C662">
      <v>2477075</v>
    </nc>
  </rcc>
  <rcc rId="18812" sId="1" numFmtId="4">
    <oc r="C663">
      <v>3458044</v>
    </oc>
    <nc r="C663">
      <v>2884849</v>
    </nc>
  </rcc>
  <rcc rId="18813" sId="1" numFmtId="4">
    <oc r="C664">
      <v>1898888</v>
    </oc>
    <nc r="C664">
      <v>2470989</v>
    </nc>
  </rcc>
  <rcc rId="18814" sId="1" numFmtId="4">
    <oc r="C665">
      <v>1555018</v>
    </oc>
    <nc r="C665">
      <v>2480118</v>
    </nc>
  </rcc>
  <rcc rId="18815" sId="1" numFmtId="4">
    <oc r="C666">
      <v>4015460</v>
    </oc>
    <nc r="C666">
      <v>849022</v>
    </nc>
  </rcc>
  <rcc rId="18816" sId="1" numFmtId="4">
    <oc r="C667">
      <v>3460624</v>
    </oc>
    <nc r="C667">
      <v>864237</v>
    </nc>
  </rcc>
  <rcc rId="18817" sId="1" numFmtId="4">
    <oc r="C668">
      <v>2415469</v>
    </oc>
    <nc r="C668">
      <v>1749776</v>
    </nc>
  </rcc>
  <rcc rId="18818" sId="1" numFmtId="4">
    <oc r="C669">
      <v>3096756</v>
    </oc>
    <nc r="C669">
      <v>693824</v>
    </nc>
  </rcc>
  <rcc rId="18819" sId="1" numFmtId="4">
    <oc r="C670">
      <v>2487727</v>
    </oc>
    <nc r="C670">
      <v>1908017</v>
    </nc>
  </rcc>
  <rcc rId="18820" sId="1" numFmtId="4">
    <oc r="C671">
      <v>2890305</v>
    </oc>
    <nc r="C671">
      <v>1095512</v>
    </nc>
  </rcc>
  <rcc rId="18821" sId="1" numFmtId="4">
    <oc r="C672">
      <v>2900628</v>
    </oc>
    <nc r="C672">
      <v>1667613</v>
    </nc>
  </rcc>
  <rcc rId="18822" sId="1" numFmtId="4">
    <oc r="C673">
      <v>2890935</v>
    </oc>
    <nc r="C673">
      <v>1728475</v>
    </nc>
  </rcc>
  <rcc rId="18823" sId="1" numFmtId="4">
    <oc r="C674">
      <v>2172890</v>
    </oc>
    <nc r="C674">
      <v>3553038</v>
    </nc>
  </rcc>
  <rcc rId="18824" sId="1" numFmtId="4">
    <oc r="C675">
      <v>2415469</v>
    </oc>
    <nc r="C675">
      <v>3440566</v>
    </nc>
  </rcc>
  <rcc rId="18825" sId="1" numFmtId="4">
    <oc r="C676">
      <v>1858053</v>
    </oc>
    <nc r="C676">
      <v>1790519.93</v>
    </nc>
  </rcc>
  <rcc rId="18826" sId="1" numFmtId="4">
    <oc r="C677">
      <v>3303206</v>
    </oc>
    <nc r="C677">
      <v>3432237</v>
    </nc>
  </rcc>
  <rcc rId="18827" sId="1" numFmtId="4">
    <oc r="C678">
      <v>3904493</v>
    </oc>
    <nc r="C678">
      <v>3354819</v>
    </nc>
  </rcc>
  <rcc rId="18828" sId="1" numFmtId="4">
    <oc r="C679">
      <v>2415469</v>
    </oc>
    <nc r="C679">
      <v>2430953</v>
    </nc>
  </rcc>
  <rcc rId="18829" sId="1" numFmtId="4">
    <oc r="C680">
      <v>3896751</v>
    </oc>
    <nc r="C680">
      <v>2516114</v>
    </nc>
  </rcc>
  <rcc rId="18830" sId="1" numFmtId="4">
    <oc r="C681">
      <v>2415469</v>
    </oc>
    <nc r="C681">
      <v>4227071</v>
    </nc>
  </rcc>
  <rcc rId="18831" sId="1" numFmtId="4">
    <oc r="C682">
      <v>3174174</v>
    </oc>
    <nc r="C682">
      <v>4038685</v>
    </nc>
  </rcc>
  <rcc rId="18832" sId="1" numFmtId="4">
    <oc r="C683">
      <v>3354819</v>
    </oc>
    <nc r="C683">
      <v>2846434</v>
    </nc>
  </rcc>
  <rcc rId="18833" sId="1" numFmtId="4">
    <oc r="C684">
      <v>1375476</v>
    </oc>
    <nc r="C684">
      <v>3158727</v>
    </nc>
  </rcc>
  <rcc rId="18834" sId="1" numFmtId="4">
    <oc r="C685">
      <v>2433534</v>
    </oc>
    <nc r="C685">
      <v>3240890</v>
    </nc>
  </rcc>
  <rcc rId="18835" sId="1" numFmtId="4">
    <oc r="C686">
      <v>551931</v>
    </oc>
    <nc r="C686">
      <v>2172890</v>
    </nc>
  </rcc>
  <rcc rId="18836" sId="1" numFmtId="4">
    <oc r="C687">
      <v>4023202</v>
    </oc>
    <nc r="C687">
      <v>2451598</v>
    </nc>
  </rcc>
  <rcc rId="18837" sId="1" numFmtId="4">
    <oc r="C688">
      <v>563689</v>
    </oc>
    <nc r="C688">
      <v>1883897</v>
    </nc>
  </rcc>
  <rcc rId="18838" sId="1" numFmtId="4">
    <oc r="C689">
      <v>2162567</v>
    </oc>
    <nc r="C689">
      <v>1220063</v>
    </nc>
  </rcc>
  <rcc rId="18839" sId="1" numFmtId="4">
    <oc r="C690">
      <v>549618</v>
    </oc>
    <nc r="C690">
      <v>1098555</v>
    </nc>
  </rcc>
  <rcc rId="18840" sId="1" numFmtId="4">
    <oc r="C691">
      <v>1109194</v>
    </oc>
    <nc r="C691">
      <v>2255470</v>
    </nc>
  </rcc>
  <rcc rId="18841" sId="1" numFmtId="4">
    <oc r="C692">
      <v>1136155</v>
    </oc>
    <nc r="C692">
      <v>2456759</v>
    </nc>
  </rcc>
  <rcc rId="18842" sId="1" numFmtId="4">
    <oc r="C693">
      <v>1602953</v>
    </oc>
    <nc r="C693">
      <v>2165148</v>
    </nc>
  </rcc>
  <rcc rId="18843" sId="1" numFmtId="4">
    <oc r="C694">
      <v>2172890</v>
    </oc>
    <nc r="C694">
      <v>2343179</v>
    </nc>
  </rcc>
  <rcc rId="18844" sId="1" numFmtId="4">
    <oc r="C695">
      <v>3354819</v>
    </oc>
    <nc r="C695">
      <v>3251593</v>
    </nc>
  </rcc>
  <rcc rId="18845" sId="1" numFmtId="4">
    <oc r="C696">
      <v>2430953</v>
    </oc>
    <nc r="C696">
      <v>873366</v>
    </nc>
  </rcc>
  <rcc rId="18846" sId="1" numFmtId="4">
    <oc r="C697">
      <v>2399985</v>
    </oc>
    <nc r="C697">
      <v>2111904</v>
    </nc>
  </rcc>
  <rcc rId="18847" sId="1" numFmtId="4">
    <oc r="C698">
      <v>3380625</v>
    </oc>
    <nc r="C698">
      <v>2690091</v>
    </nc>
  </rcc>
  <rcc rId="18848" sId="1" numFmtId="4">
    <oc r="C699">
      <v>191834880</v>
    </oc>
    <nc r="C699">
      <v>2066258</v>
    </nc>
  </rcc>
  <rcc rId="18849" sId="1" numFmtId="4">
    <oc r="C700">
      <v>2529017</v>
    </oc>
    <nc r="C700">
      <v>3347399</v>
    </nc>
  </rcc>
  <rcc rId="18850" sId="1" numFmtId="4">
    <oc r="C701">
      <v>2399985</v>
    </oc>
    <nc r="C701">
      <v>2281276</v>
    </nc>
  </rcc>
  <rcc rId="18851" sId="1" numFmtId="4">
    <oc r="C702">
      <v>1052909</v>
    </oc>
    <nc r="C702">
      <v>2960926</v>
    </nc>
  </rcc>
  <rcc rId="18852" sId="1" numFmtId="4">
    <oc r="C703">
      <v>2384502</v>
    </oc>
    <nc r="C703">
      <v>760772</v>
    </nc>
  </rcc>
  <rcc rId="18853" sId="1" numFmtId="4">
    <oc r="C704">
      <v>3354819</v>
    </oc>
    <nc r="C704">
      <v>760772</v>
    </nc>
  </rcc>
  <rcc rId="18854" sId="1" numFmtId="4">
    <oc r="C705">
      <v>2479985</v>
    </oc>
    <nc r="C705">
      <v>2510952</v>
    </nc>
  </rcc>
  <rcc rId="18855" sId="1" numFmtId="4">
    <oc r="C706">
      <v>2477075</v>
    </oc>
    <nc r="C706">
      <v>760772</v>
    </nc>
  </rcc>
  <rcc rId="18856" sId="1" numFmtId="4">
    <oc r="C707">
      <v>2884849</v>
    </oc>
    <nc r="C707">
      <v>882496</v>
    </nc>
  </rcc>
  <rcc rId="18857" sId="1" numFmtId="4">
    <oc r="C708">
      <v>2470989</v>
    </oc>
    <nc r="C708">
      <v>1345581</v>
    </nc>
  </rcc>
  <rcc rId="18858" sId="1" numFmtId="4">
    <oc r="C709">
      <v>2480118</v>
    </oc>
    <nc r="C709">
      <v>1059981</v>
    </nc>
  </rcc>
  <rcc rId="18859" sId="1" numFmtId="4">
    <oc r="C710">
      <v>849022</v>
    </oc>
    <nc r="C710">
      <v>980885</v>
    </nc>
  </rcc>
  <rcc rId="18860" sId="1" numFmtId="4">
    <oc r="C711">
      <v>864237</v>
    </oc>
    <nc r="C711">
      <v>1329769</v>
    </nc>
  </rcc>
  <rcc rId="18861" sId="1" numFmtId="4">
    <oc r="C712">
      <v>1749776</v>
    </oc>
    <nc r="C712">
      <v>2376760</v>
    </nc>
  </rcc>
  <rcc rId="18862" sId="1" numFmtId="4">
    <oc r="C713">
      <v>693824</v>
    </oc>
    <nc r="C713">
      <v>3743000</v>
    </nc>
  </rcc>
  <rcc rId="18863" sId="1" numFmtId="4">
    <oc r="C714">
      <v>1908017</v>
    </oc>
    <nc r="C714">
      <v>3718655</v>
    </nc>
  </rcc>
  <rcc rId="18864" sId="1" numFmtId="4">
    <oc r="C715">
      <v>1095512</v>
    </oc>
    <nc r="C715">
      <v>3743000</v>
    </nc>
  </rcc>
  <rcc rId="18865" sId="1" numFmtId="4">
    <oc r="C716">
      <v>1728475</v>
    </oc>
    <nc r="C716">
      <v>873366</v>
    </nc>
  </rcc>
  <rcc rId="18866" sId="1" numFmtId="4">
    <oc r="C717">
      <v>3553038</v>
    </oc>
    <nc r="C717">
      <v>3904493</v>
    </nc>
  </rcc>
  <rcc rId="18867" sId="1" numFmtId="4">
    <oc r="C718">
      <v>3440566</v>
    </oc>
    <nc r="C718">
      <v>3305787</v>
    </nc>
  </rcc>
  <rcc rId="18868" sId="1" numFmtId="4">
    <oc r="C719">
      <v>3432237</v>
    </oc>
    <nc r="C719">
      <v>2314825</v>
    </nc>
  </rcc>
  <rcc rId="18869" sId="1" numFmtId="4">
    <oc r="C720">
      <v>3354819</v>
    </oc>
    <nc r="C720">
      <v>2881806</v>
    </nc>
  </rcc>
  <rcc rId="18870" sId="1" numFmtId="4">
    <oc r="C721">
      <v>2430953</v>
    </oc>
    <nc r="C721">
      <v>2149664</v>
    </nc>
  </rcc>
  <rcc rId="18871" sId="1" numFmtId="4">
    <oc r="C722">
      <v>2516114</v>
    </oc>
    <nc r="C722">
      <v>2172890</v>
    </nc>
  </rcc>
  <rcc rId="18872" sId="1" numFmtId="4">
    <oc r="C723">
      <v>4227071</v>
    </oc>
    <nc r="C723">
      <v>2425792</v>
    </nc>
  </rcc>
  <rcc rId="18873" sId="1" numFmtId="4">
    <oc r="C724">
      <v>4038685</v>
    </oc>
    <nc r="C724">
      <v>3225675</v>
    </nc>
  </rcc>
  <rcc rId="18874" sId="1" numFmtId="4">
    <oc r="C725">
      <v>2846434</v>
    </oc>
    <nc r="C725">
      <v>3365141</v>
    </nc>
  </rcc>
  <rcc rId="18875" sId="1" numFmtId="4">
    <oc r="C726">
      <v>3158727</v>
    </oc>
    <nc r="C726">
      <v>2626186</v>
    </nc>
  </rcc>
  <rcc rId="18876" sId="1" numFmtId="4">
    <oc r="C727">
      <v>3240890</v>
    </oc>
    <nc r="C727">
      <v>2921366</v>
    </nc>
  </rcc>
  <rcc rId="18877" sId="1" numFmtId="4">
    <oc r="C728">
      <v>2172890</v>
    </oc>
    <nc r="C728">
      <v>739470</v>
    </nc>
  </rcc>
  <rcc rId="18878" sId="1" numFmtId="4">
    <oc r="C729">
      <v>2451598</v>
    </oc>
    <nc r="C729">
      <v>1810638</v>
    </nc>
  </rcc>
  <rcc rId="18879" sId="1" numFmtId="4">
    <oc r="C730">
      <v>1883897</v>
    </oc>
    <nc r="C730">
      <v>2890305</v>
    </nc>
  </rcc>
  <rcc rId="18880" sId="1" numFmtId="4">
    <oc r="C731">
      <v>1220063</v>
    </oc>
    <nc r="C731">
      <v>3045143</v>
    </nc>
  </rcc>
  <rcc rId="18881" sId="1" numFmtId="4">
    <oc r="C732">
      <v>1098555</v>
    </oc>
    <nc r="C732">
      <v>2890305</v>
    </nc>
  </rcc>
  <rcc rId="18882" sId="1" numFmtId="4">
    <oc r="C733">
      <v>2255470</v>
    </oc>
    <nc r="C733">
      <v>2459340</v>
    </nc>
  </rcc>
  <rcc rId="18883" sId="1" numFmtId="4">
    <oc r="C734">
      <v>2456759</v>
    </oc>
    <nc r="C734">
      <v>3458044</v>
    </nc>
  </rcc>
  <rcc rId="18884" sId="1" numFmtId="4">
    <oc r="C735">
      <v>2165148</v>
    </oc>
    <nc r="C735">
      <v>1527631</v>
    </nc>
  </rcc>
  <rcc rId="18885" sId="1" numFmtId="4">
    <oc r="C736">
      <v>2343179</v>
    </oc>
    <nc r="C736">
      <v>2477404</v>
    </nc>
  </rcc>
  <rcc rId="18886" sId="1" numFmtId="4">
    <oc r="C737">
      <v>3251593</v>
    </oc>
    <nc r="C737">
      <v>2775298</v>
    </nc>
  </rcc>
  <rcc rId="18887" sId="1" numFmtId="4">
    <oc r="C738">
      <v>873366</v>
    </oc>
    <nc r="C738">
      <v>894668</v>
    </nc>
  </rcc>
  <rcc rId="18888" sId="1" numFmtId="4">
    <oc r="C739">
      <v>2111904</v>
    </oc>
    <nc r="C739">
      <v>970745</v>
    </nc>
  </rcc>
  <rcc rId="18889" sId="1" numFmtId="4">
    <oc r="C740">
      <v>2690091</v>
    </oc>
    <nc r="C740">
      <v>882496</v>
    </nc>
  </rcc>
  <rcc rId="18890" sId="1" numFmtId="4">
    <oc r="C741">
      <v>2066258</v>
    </oc>
    <nc r="C741">
      <v>1599990</v>
    </nc>
  </rcc>
  <rcc rId="18891" sId="1" numFmtId="4">
    <oc r="C742">
      <v>3347399</v>
    </oc>
    <nc r="C742">
      <v>269216778.86000001</v>
    </nc>
  </rcc>
  <rcc rId="18892" sId="1" numFmtId="4">
    <oc r="C743">
      <v>2281276</v>
    </oc>
    <nc r="C743">
      <v>451259</v>
    </nc>
  </rcc>
  <rcc rId="18893" sId="1" numFmtId="4">
    <oc r="C744">
      <v>2960926</v>
    </oc>
    <nc r="C744">
      <v>443536</v>
    </nc>
  </rcc>
  <rcc rId="18894" sId="1" numFmtId="4">
    <oc r="C745">
      <v>760772</v>
    </oc>
    <nc r="C745">
      <v>1186805</v>
    </nc>
  </rcc>
  <rcc rId="18895" sId="1" numFmtId="4">
    <oc r="C746">
      <v>760772</v>
    </oc>
    <nc r="C746">
      <v>460023</v>
    </nc>
  </rcc>
  <rcc rId="18896" sId="1" numFmtId="4">
    <oc r="C747">
      <v>2510952</v>
    </oc>
    <nc r="C747">
      <v>864237</v>
    </nc>
  </rcc>
  <rcc rId="18897" sId="1" numFmtId="4">
    <oc r="C748">
      <v>760772</v>
    </oc>
    <nc r="C748">
      <v>976831</v>
    </nc>
  </rcc>
  <rcc rId="18898" sId="1" numFmtId="4">
    <oc r="C749">
      <v>882496</v>
    </oc>
    <nc r="C749">
      <v>706605</v>
    </nc>
  </rcc>
  <rcc rId="18899" sId="1" numFmtId="4">
    <oc r="C750">
      <v>1345581</v>
    </oc>
    <nc r="C750">
      <v>970295</v>
    </nc>
  </rcc>
  <rcc rId="18900" sId="1" numFmtId="4">
    <oc r="C751">
      <v>1059981</v>
    </oc>
    <nc r="C751">
      <v>1048168</v>
    </nc>
  </rcc>
  <rcc rId="18901" sId="1" numFmtId="4">
    <oc r="C752">
      <v>980885</v>
    </oc>
    <nc r="C752">
      <v>4438683</v>
    </nc>
  </rcc>
  <rcc rId="18902" sId="1" numFmtId="4">
    <oc r="C753">
      <v>1329769</v>
    </oc>
    <nc r="C753">
      <v>983843</v>
    </nc>
  </rcc>
  <rcc rId="18903" sId="1" numFmtId="4">
    <oc r="C754">
      <v>2376760</v>
    </oc>
    <nc r="C754">
      <v>2684005</v>
    </nc>
  </rcc>
  <rcc rId="18904" sId="1" numFmtId="4">
    <oc r="C755">
      <v>3743000</v>
    </oc>
    <nc r="C755">
      <v>1022478</v>
    </nc>
  </rcc>
  <rcc rId="18905" sId="1" numFmtId="4">
    <oc r="C756">
      <v>3718655</v>
    </oc>
    <nc r="C756">
      <v>1412078</v>
    </nc>
  </rcc>
  <rcc rId="18906" sId="1" numFmtId="4">
    <oc r="C757">
      <v>3743000</v>
    </oc>
    <nc r="C757">
      <v>2705307</v>
    </nc>
  </rcc>
  <rcc rId="18907" sId="1" numFmtId="4">
    <oc r="C758">
      <v>873366</v>
    </oc>
    <nc r="C758">
      <v>2690091</v>
    </nc>
  </rcc>
  <rcc rId="18908" sId="1" numFmtId="4">
    <oc r="C759">
      <v>3904493</v>
    </oc>
    <nc r="C759">
      <v>2575468</v>
    </nc>
  </rcc>
  <rcc rId="18909" sId="1" numFmtId="4">
    <oc r="C760">
      <v>3305787</v>
    </oc>
    <nc r="C760">
      <v>2662703</v>
    </nc>
  </rcc>
  <rcc rId="18910" sId="1" numFmtId="4">
    <oc r="C761">
      <v>2314825</v>
    </oc>
    <nc r="C761">
      <v>2076969.93</v>
    </nc>
  </rcc>
  <rcc rId="18911" sId="1" numFmtId="4">
    <oc r="C762">
      <v>2881806</v>
    </oc>
    <nc r="C762">
      <v>794396.93</v>
    </nc>
  </rcc>
  <rcc rId="18912" sId="1" numFmtId="4">
    <oc r="C763">
      <v>2149664</v>
    </oc>
    <nc r="C763">
      <v>2356115</v>
    </nc>
  </rcc>
  <rcc rId="18913" sId="1" numFmtId="4">
    <oc r="C764">
      <v>2172890</v>
    </oc>
    <nc r="C764">
      <v>518725</v>
    </nc>
  </rcc>
  <rcc rId="18914" sId="1" numFmtId="4">
    <oc r="C765">
      <v>2425792</v>
    </oc>
    <nc r="C765">
      <v>1329830</v>
    </nc>
  </rcc>
  <rcc rId="18915" sId="1" numFmtId="4">
    <oc r="C766">
      <v>3225675</v>
    </oc>
    <nc r="C766">
      <v>1655440</v>
    </nc>
  </rcc>
  <rcc rId="18916" sId="1" numFmtId="4">
    <oc r="C767">
      <v>3365141</v>
    </oc>
    <nc r="C767">
      <v>1357218</v>
    </nc>
  </rcc>
  <rcc rId="18917" sId="1" numFmtId="4">
    <oc r="C768">
      <v>2626186</v>
    </oc>
    <nc r="C768">
      <v>3045143</v>
    </nc>
  </rcc>
  <rcc rId="18918" sId="1" numFmtId="4">
    <oc r="C769">
      <v>2921366</v>
    </oc>
    <nc r="C769">
      <v>4077740</v>
    </nc>
  </rcc>
  <rcc rId="18919" sId="1" numFmtId="4">
    <oc r="C770">
      <v>739470</v>
    </oc>
    <nc r="C770">
      <v>1167067</v>
    </nc>
  </rcc>
  <rcc rId="18920" sId="1" numFmtId="4">
    <oc r="C771">
      <v>1810638</v>
    </oc>
    <nc r="C771">
      <v>1165223</v>
    </nc>
  </rcc>
  <rcc rId="18921" sId="1" numFmtId="4">
    <oc r="C772">
      <v>2890305</v>
    </oc>
    <nc r="C772">
      <v>823222</v>
    </nc>
  </rcc>
  <rcc rId="18922" sId="1" numFmtId="4">
    <oc r="C773">
      <v>3045143</v>
    </oc>
    <nc r="C773">
      <v>924338</v>
    </nc>
  </rcc>
  <rcc rId="18923" sId="1" numFmtId="4">
    <oc r="C774">
      <v>2890305</v>
    </oc>
    <nc r="C774">
      <v>1219104</v>
    </nc>
  </rcc>
  <rcc rId="18924" sId="1" numFmtId="4">
    <oc r="C775">
      <v>2459340</v>
    </oc>
    <nc r="C775">
      <v>2680962</v>
    </nc>
  </rcc>
  <rcc rId="18925" sId="1" numFmtId="4">
    <oc r="C776">
      <v>3458044</v>
    </oc>
    <nc r="C776">
      <v>3013316</v>
    </nc>
  </rcc>
  <rcc rId="18926" sId="1" numFmtId="4">
    <oc r="C777">
      <v>1527631</v>
    </oc>
    <nc r="C777">
      <v>2477404</v>
    </nc>
  </rcc>
  <rcc rId="18927" sId="1" numFmtId="4">
    <oc r="C778">
      <v>2477404</v>
    </oc>
    <nc r="C778">
      <v>2702263</v>
    </nc>
  </rcc>
  <rcc rId="18928" sId="1" numFmtId="4">
    <oc r="C779">
      <v>2775298</v>
    </oc>
    <nc r="C779">
      <v>1211149</v>
    </nc>
  </rcc>
  <rcc rId="18929" sId="1" numFmtId="4">
    <oc r="C780">
      <v>894668</v>
    </oc>
    <nc r="C780">
      <v>1043779</v>
    </nc>
  </rcc>
  <rcc rId="18930" sId="1" numFmtId="4">
    <oc r="C781">
      <v>970745</v>
    </oc>
    <nc r="C781">
      <v>2072344</v>
    </nc>
  </rcc>
  <rcc rId="18931" sId="1" numFmtId="4">
    <oc r="C782">
      <v>882496</v>
    </oc>
    <nc r="C782">
      <v>1625010</v>
    </nc>
  </rcc>
  <rcc rId="18932" sId="1" numFmtId="4">
    <oc r="C783">
      <v>1599990</v>
    </oc>
    <nc r="C783">
      <v>2760082</v>
    </nc>
  </rcc>
  <rcc rId="18933" sId="1" numFmtId="4">
    <oc r="C784">
      <v>186516300.93000001</v>
    </oc>
    <nc r="C784">
      <v>973788</v>
    </nc>
  </rcc>
  <rcc rId="18934" sId="1" numFmtId="4">
    <oc r="C785">
      <v>451259</v>
    </oc>
    <nc r="C785">
      <v>946321</v>
    </nc>
  </rcc>
  <rcc rId="18935" sId="1" numFmtId="4">
    <oc r="C786">
      <v>443536</v>
    </oc>
    <nc r="C786">
      <v>1541623</v>
    </nc>
  </rcc>
  <rcc rId="18936" sId="1" numFmtId="4">
    <oc r="C787">
      <v>460023</v>
    </oc>
    <nc r="C787">
      <v>762074</v>
    </nc>
  </rcc>
  <rcc rId="18937" sId="1" numFmtId="4">
    <oc r="C788">
      <v>864237</v>
    </oc>
    <nc r="C788">
      <v>3063207</v>
    </nc>
  </rcc>
  <rcc rId="18938" sId="1" numFmtId="4">
    <oc r="C789">
      <v>976831</v>
    </oc>
    <nc r="C789">
      <v>1308528</v>
    </nc>
  </rcc>
  <rcc rId="18939" sId="1" numFmtId="4">
    <oc r="C790">
      <v>706605</v>
    </oc>
    <nc r="C790">
      <v>2321877</v>
    </nc>
  </rcc>
  <rcc rId="18940" sId="1" numFmtId="4">
    <oc r="C791">
      <v>970295</v>
    </oc>
    <nc r="C791">
      <v>438204</v>
    </nc>
  </rcc>
  <rcc rId="18941" sId="1" numFmtId="4">
    <oc r="C792">
      <v>1048168</v>
    </oc>
    <nc r="C792">
      <v>2069301</v>
    </nc>
  </rcc>
  <rcc rId="18942" sId="1" numFmtId="4">
    <oc r="C793">
      <v>983843</v>
    </oc>
    <nc r="C793">
      <v>1704130</v>
    </nc>
  </rcc>
  <rcc rId="18943" sId="1" numFmtId="4">
    <oc r="C794">
      <v>794396.93</v>
    </oc>
    <nc r="C794">
      <v>1070680</v>
    </nc>
  </rcc>
  <rcc rId="18944" sId="1" numFmtId="4">
    <oc r="C795">
      <v>2356115</v>
    </oc>
    <nc r="C795">
      <v>830398</v>
    </nc>
  </rcc>
  <rcc rId="18945" sId="1" numFmtId="4">
    <oc r="C796">
      <v>518725</v>
    </oc>
    <nc r="C796">
      <v>758989</v>
    </nc>
  </rcc>
  <rcc rId="18946" sId="1" numFmtId="4">
    <oc r="C797">
      <v>1329830</v>
    </oc>
    <nc r="C797">
      <v>973746</v>
    </nc>
  </rcc>
  <rcc rId="18947" sId="1" numFmtId="4">
    <oc r="C798">
      <v>1655440</v>
    </oc>
    <nc r="C798">
      <v>739653</v>
    </nc>
  </rcc>
  <rcc rId="18948" sId="1" numFmtId="4">
    <oc r="C799">
      <v>1357218</v>
    </oc>
    <nc r="C799">
      <v>1461230</v>
    </nc>
  </rcc>
  <rcc rId="18949" sId="1" numFmtId="4">
    <oc r="C800">
      <v>1167067</v>
    </oc>
    <nc r="C800">
      <v>727456</v>
    </nc>
  </rcc>
  <rcc rId="18950" sId="1" numFmtId="4">
    <oc r="C801">
      <v>1165223</v>
    </oc>
    <nc r="C801">
      <v>746171</v>
    </nc>
  </rcc>
  <rcc rId="18951" sId="1" numFmtId="4">
    <oc r="C802">
      <v>823222</v>
    </oc>
    <nc r="C802">
      <v>752708</v>
    </nc>
  </rcc>
  <rcc rId="18952" sId="1" numFmtId="4">
    <oc r="C803">
      <v>924338</v>
    </oc>
    <nc r="C803">
      <v>970952</v>
    </nc>
  </rcc>
  <rcc rId="18953" sId="1" numFmtId="4">
    <oc r="C804">
      <v>1219104</v>
    </oc>
    <nc r="C804">
      <v>1687362</v>
    </nc>
  </rcc>
  <rcc rId="18954" sId="1" numFmtId="4">
    <oc r="C805">
      <v>1541623</v>
    </oc>
    <nc r="C805">
      <v>529844</v>
    </nc>
  </rcc>
  <rcc rId="18955" sId="1" numFmtId="4">
    <oc r="C806">
      <v>762074</v>
    </oc>
    <nc r="C806">
      <v>1070461</v>
    </nc>
  </rcc>
  <rcc rId="18956" sId="1" numFmtId="4">
    <oc r="C807">
      <v>3063207</v>
    </oc>
    <nc r="C807">
      <v>771916</v>
    </nc>
  </rcc>
  <rcc rId="18957" sId="1" numFmtId="4">
    <oc r="C808">
      <v>1308528</v>
    </oc>
    <nc r="C808">
      <v>1187663</v>
    </nc>
  </rcc>
  <rcc rId="18958" sId="1" numFmtId="4">
    <oc r="C809">
      <v>2321877</v>
    </oc>
    <nc r="C809">
      <v>538188</v>
    </nc>
  </rcc>
  <rcc rId="18959" sId="1" numFmtId="4">
    <oc r="C810">
      <v>438204</v>
    </oc>
    <nc r="C810">
      <v>1098707</v>
    </nc>
  </rcc>
  <rcc rId="18960" sId="1" numFmtId="4">
    <oc r="C811">
      <v>2069301</v>
    </oc>
    <nc r="C811">
      <v>1100679</v>
    </nc>
  </rcc>
  <rcc rId="18961" sId="1" numFmtId="4">
    <oc r="C812">
      <v>1704130</v>
    </oc>
    <nc r="C812">
      <v>1107088</v>
    </nc>
  </rcc>
  <rcc rId="18962" sId="1" numFmtId="4">
    <oc r="C813">
      <v>1070680</v>
    </oc>
    <nc r="C813">
      <v>1242639</v>
    </nc>
  </rcc>
  <rcc rId="18963" sId="1" numFmtId="4">
    <oc r="C814">
      <v>830398</v>
    </oc>
    <nc r="C814">
      <v>1032252</v>
    </nc>
  </rcc>
  <rcc rId="18964" sId="1" numFmtId="4">
    <oc r="C815">
      <v>758989</v>
    </oc>
    <nc r="C815">
      <v>1032252</v>
    </nc>
  </rcc>
  <rcc rId="18965" sId="1" numFmtId="4">
    <oc r="C816">
      <v>973746</v>
    </oc>
    <nc r="C816">
      <v>1390959</v>
    </nc>
  </rcc>
  <rcc rId="18966" sId="1" numFmtId="4">
    <oc r="C817">
      <v>739653</v>
    </oc>
    <nc r="C817">
      <v>2282317</v>
    </nc>
  </rcc>
  <rcc rId="18967" sId="1" numFmtId="4">
    <oc r="C818">
      <v>1461230</v>
    </oc>
    <nc r="C818">
      <v>2241345</v>
    </nc>
  </rcc>
  <rcc rId="18968" sId="1" numFmtId="4">
    <oc r="C819">
      <v>727456</v>
    </oc>
    <nc r="C819">
      <v>2301598</v>
    </nc>
  </rcc>
  <rcc rId="18969" sId="1" numFmtId="4">
    <oc r="C820">
      <v>746171</v>
    </oc>
    <nc r="C820">
      <v>1058995</v>
    </nc>
  </rcc>
  <rcc rId="18970" sId="1" numFmtId="4">
    <oc r="C821">
      <v>752708</v>
    </oc>
    <nc r="C821">
      <v>1329830</v>
    </nc>
  </rcc>
  <rcc rId="18971" sId="1" numFmtId="4">
    <oc r="C822">
      <v>970952</v>
    </oc>
    <nc r="C822">
      <v>1171589</v>
    </nc>
  </rcc>
  <rcc rId="18972" sId="1" numFmtId="4">
    <oc r="C823">
      <v>1687362</v>
    </oc>
    <nc r="C823">
      <v>4549419</v>
    </nc>
  </rcc>
  <rcc rId="18973" sId="1" numFmtId="4">
    <oc r="C824">
      <v>529844</v>
    </oc>
    <nc r="C824">
      <v>1965836</v>
    </nc>
  </rcc>
  <rcc rId="18974" sId="1" numFmtId="4">
    <oc r="C825">
      <v>1070461</v>
    </oc>
    <nc r="C825">
      <v>3458044</v>
    </nc>
  </rcc>
  <rcc rId="18975" sId="1" numFmtId="4">
    <oc r="C826">
      <v>771916</v>
    </oc>
    <nc r="C826">
      <v>2130163</v>
    </nc>
  </rcc>
  <rcc rId="18976" sId="1" numFmtId="4">
    <oc r="C827">
      <v>1061222</v>
    </oc>
    <nc r="C827">
      <v>1898888</v>
    </nc>
  </rcc>
  <rcc rId="18977" sId="1" numFmtId="4">
    <oc r="C828">
      <v>538188</v>
    </oc>
    <nc r="C828">
      <v>824677</v>
    </nc>
  </rcc>
  <rcc rId="18978" sId="1" numFmtId="4">
    <oc r="C829">
      <v>1098707</v>
    </oc>
    <nc r="C829">
      <v>1083340</v>
    </nc>
  </rcc>
  <rcc rId="18979" sId="1" numFmtId="4">
    <oc r="C830">
      <v>1100679</v>
    </oc>
    <nc r="C830">
      <v>1555018</v>
    </nc>
  </rcc>
  <rcc rId="18980" sId="1" numFmtId="4">
    <oc r="C831">
      <v>1107088</v>
    </oc>
    <nc r="C831">
      <v>1366347</v>
    </nc>
  </rcc>
  <rcc rId="18981" sId="1" numFmtId="4">
    <oc r="C832">
      <v>1242639</v>
    </oc>
    <nc r="C832">
      <v>1262882</v>
    </nc>
  </rcc>
  <rcc rId="18982" sId="1" numFmtId="4">
    <oc r="C833">
      <v>1032252</v>
    </oc>
    <nc r="C833">
      <v>1262882</v>
    </nc>
  </rcc>
  <rcc rId="18983" sId="1" numFmtId="4">
    <oc r="C834">
      <v>1032252</v>
    </oc>
    <nc r="C834">
      <v>553842</v>
    </nc>
  </rcc>
  <rcc rId="18984" sId="1" numFmtId="4">
    <oc r="C835">
      <v>1390959</v>
    </oc>
    <nc r="C835">
      <v>1062038</v>
    </nc>
  </rcc>
  <rcc rId="18985" sId="1" numFmtId="4">
    <oc r="C836">
      <v>2282317</v>
    </oc>
    <nc r="C836">
      <v>794246</v>
    </nc>
  </rcc>
  <rcc rId="18986" sId="1" numFmtId="4">
    <oc r="C837">
      <v>2241345</v>
    </oc>
    <nc r="C837">
      <v>739470</v>
    </nc>
  </rcc>
  <rcc rId="18987" sId="1" numFmtId="4">
    <oc r="C838">
      <v>2301598</v>
    </oc>
    <nc r="C838">
      <v>639048</v>
    </nc>
  </rcc>
  <rcc rId="18988" sId="1" numFmtId="4">
    <oc r="C839">
      <v>1058995</v>
    </oc>
    <nc r="C839">
      <v>647738</v>
    </nc>
  </rcc>
  <rcc rId="18989" sId="1" numFmtId="4">
    <oc r="C840">
      <v>1329830</v>
    </oc>
    <nc r="C840">
      <v>1752819</v>
    </nc>
  </rcc>
  <rcc rId="18990" sId="1" numFmtId="4">
    <oc r="C841">
      <v>1171589</v>
    </oc>
    <nc r="C841">
      <v>1212896</v>
    </nc>
  </rcc>
  <rcc rId="18991" sId="1" numFmtId="4">
    <oc r="C842">
      <v>2130163</v>
    </oc>
    <nc r="C842">
      <v>2487727</v>
    </nc>
  </rcc>
  <rcc rId="18992" sId="1" numFmtId="4">
    <oc r="C843">
      <v>824677</v>
    </oc>
    <nc r="C843">
      <v>1858053</v>
    </nc>
  </rcc>
  <rcc rId="18993" sId="1" numFmtId="4">
    <oc r="C844">
      <v>1083340</v>
    </oc>
    <nc r="C844">
      <v>3303206</v>
    </nc>
  </rcc>
  <rcc rId="18994" sId="1" numFmtId="4">
    <oc r="C845">
      <v>1366347</v>
    </oc>
    <nc r="C845">
      <v>3904493</v>
    </nc>
  </rcc>
  <rcc rId="18995" sId="1" numFmtId="4">
    <oc r="C846">
      <v>1262882</v>
    </oc>
    <nc r="C846">
      <v>3896751</v>
    </nc>
  </rcc>
  <rcc rId="18996" sId="1" numFmtId="4">
    <oc r="C847">
      <v>1262882</v>
    </oc>
    <nc r="C847">
      <v>1092469</v>
    </nc>
  </rcc>
  <rcc rId="18997" sId="1" numFmtId="4">
    <oc r="C848">
      <v>553842</v>
    </oc>
    <nc r="C848">
      <v>1375476</v>
    </nc>
  </rcc>
  <rcc rId="18998" sId="1" numFmtId="4">
    <oc r="C849">
      <v>1062038</v>
    </oc>
    <nc r="C849">
      <v>852199</v>
    </nc>
  </rcc>
  <rcc rId="18999" sId="1" numFmtId="4">
    <oc r="C850">
      <v>794246</v>
    </oc>
    <nc r="C850">
      <v>851468</v>
    </nc>
  </rcc>
  <rcc rId="19000" sId="1" numFmtId="4">
    <oc r="C851">
      <v>739470</v>
    </oc>
    <nc r="C851">
      <v>1335429</v>
    </nc>
  </rcc>
  <rcc rId="19001" sId="1" numFmtId="4">
    <oc r="C852">
      <v>639048</v>
    </oc>
    <nc r="C852">
      <v>948823</v>
    </nc>
  </rcc>
  <rcc rId="19002" sId="1" numFmtId="4">
    <oc r="C853">
      <v>647738</v>
    </oc>
    <nc r="C853">
      <v>809017</v>
    </nc>
  </rcc>
  <rcc rId="19003" sId="1" numFmtId="4">
    <oc r="C854">
      <v>1752819</v>
    </oc>
    <nc r="C854">
      <v>1476148</v>
    </nc>
  </rcc>
  <rcc rId="19004" sId="1" numFmtId="4">
    <oc r="C855">
      <v>1212896</v>
    </oc>
    <nc r="C855">
      <v>1241087</v>
    </nc>
  </rcc>
  <rcc rId="19005" sId="1" numFmtId="4">
    <oc r="C856">
      <v>1092469</v>
    </oc>
    <nc r="C856">
      <v>2966264</v>
    </nc>
  </rcc>
  <rcc rId="19006" sId="1" numFmtId="4">
    <oc r="C857">
      <v>852199</v>
    </oc>
    <nc r="C857">
      <v>1877872</v>
    </nc>
  </rcc>
  <rcc rId="19007" sId="1" numFmtId="4">
    <oc r="C858">
      <v>851468</v>
    </oc>
    <nc r="C858">
      <v>551931</v>
    </nc>
  </rcc>
  <rcc rId="19008" sId="1" numFmtId="4">
    <oc r="C859">
      <v>1335429</v>
    </oc>
    <nc r="C859">
      <v>4023202</v>
    </nc>
  </rcc>
  <rcc rId="19009" sId="1" numFmtId="4">
    <oc r="C860">
      <v>948823</v>
    </oc>
    <nc r="C860">
      <v>563689</v>
    </nc>
  </rcc>
  <rcc rId="19010" sId="1" numFmtId="4">
    <oc r="C861">
      <v>809017</v>
    </oc>
    <nc r="C861">
      <v>549618</v>
    </nc>
  </rcc>
  <rcc rId="19011" sId="1" numFmtId="4">
    <oc r="C862">
      <v>1476148</v>
    </oc>
    <nc r="C862">
      <v>1109194</v>
    </nc>
  </rcc>
  <rcc rId="19012" sId="1" numFmtId="4">
    <oc r="C863">
      <v>1241087</v>
    </oc>
    <nc r="C863">
      <v>1136155</v>
    </nc>
  </rcc>
  <rcc rId="19013" sId="1" numFmtId="4">
    <oc r="C864">
      <v>1294676</v>
    </oc>
    <nc r="C864">
      <v>1602953</v>
    </nc>
  </rcc>
  <rcc rId="19014" sId="1" numFmtId="4">
    <oc r="C865">
      <v>2966264</v>
    </oc>
    <nc r="C865">
      <v>3354819</v>
    </nc>
  </rcc>
  <rcc rId="19015" sId="1" numFmtId="4">
    <oc r="C866">
      <v>1877872</v>
    </oc>
    <nc r="C866">
      <v>2430953</v>
    </nc>
  </rcc>
  <rcc rId="19016" sId="1" numFmtId="4">
    <oc r="C867">
      <v>859977</v>
    </oc>
    <nc r="C867">
      <v>2399985</v>
    </nc>
  </rcc>
  <rcc rId="19017" sId="1" numFmtId="4">
    <oc r="C868">
      <v>1088628</v>
    </oc>
    <nc r="C868">
      <v>859977</v>
    </nc>
  </rcc>
  <rcc rId="19018" sId="1" numFmtId="4">
    <oc r="C869">
      <v>3401270</v>
    </oc>
    <nc r="C869">
      <v>1088628</v>
    </nc>
  </rcc>
  <rcc rId="19019" sId="1" numFmtId="4">
    <oc r="C870">
      <v>3344496</v>
    </oc>
    <nc r="C870">
      <v>3401270</v>
    </nc>
  </rcc>
  <rcc rId="19020" sId="1" numFmtId="4">
    <oc r="C871">
      <v>3331593</v>
    </oc>
    <nc r="C871">
      <v>1825854</v>
    </nc>
  </rcc>
  <rcc rId="19021" sId="1" numFmtId="4">
    <oc r="C872">
      <v>1825854</v>
    </oc>
    <nc r="C872">
      <v>3119167</v>
    </nc>
  </rcc>
  <rcc rId="19022" sId="1" numFmtId="4">
    <oc r="C873">
      <v>3119167</v>
    </oc>
    <nc r="C873">
      <v>3484338</v>
    </nc>
  </rcc>
  <rcc rId="19023" sId="1" numFmtId="4">
    <oc r="C874">
      <v>3484338</v>
    </oc>
    <nc r="C874">
      <v>2890935</v>
    </nc>
  </rcc>
  <rcc rId="19024" sId="1" numFmtId="4">
    <oc r="C875">
      <v>1186805</v>
    </oc>
    <nc r="C875">
      <v>5548354</v>
    </nc>
  </rcc>
  <rcc rId="19025" sId="1" numFmtId="4">
    <oc r="C876">
      <v>2890935</v>
    </oc>
    <nc r="C876">
      <v>3401270</v>
    </nc>
  </rcc>
  <rcc rId="19026" sId="1" numFmtId="4">
    <oc r="C877">
      <v>5548354</v>
    </oc>
    <nc r="C877">
      <v>2443856</v>
    </nc>
  </rcc>
  <rcc rId="19027" sId="1" numFmtId="4">
    <oc r="C878">
      <v>3401270</v>
    </oc>
    <nc r="C878">
      <v>3574172</v>
    </nc>
  </rcc>
  <rcc rId="19028" sId="1" numFmtId="4">
    <oc r="C879">
      <v>2443856</v>
    </oc>
    <nc r="C879">
      <v>3411592</v>
    </nc>
  </rcc>
  <rcc rId="19029" sId="1" numFmtId="4">
    <oc r="C880">
      <v>2516114</v>
    </oc>
    <nc r="C880">
      <v>3127723</v>
    </nc>
  </rcc>
  <rcc rId="19030" sId="1" numFmtId="4">
    <oc r="C881">
      <v>3574172</v>
    </oc>
    <nc r="C881">
      <v>2659660</v>
    </nc>
  </rcc>
  <rcc rId="19031" sId="1" numFmtId="4">
    <oc r="C882">
      <v>3411592</v>
    </oc>
    <nc r="C882">
      <v>3895155</v>
    </nc>
  </rcc>
  <rcc rId="19032" sId="1" numFmtId="4">
    <oc r="C883">
      <v>3127723</v>
    </oc>
    <nc r="C883">
      <v>2921366</v>
    </nc>
  </rcc>
  <rcc rId="19033" sId="1" numFmtId="4">
    <oc r="C884">
      <v>3458044</v>
    </oc>
    <nc r="C884">
      <v>4859814</v>
    </nc>
  </rcc>
  <rcc rId="19034" sId="1" numFmtId="4">
    <oc r="C885">
      <v>2659660</v>
    </oc>
    <nc r="C885">
      <v>3122562</v>
    </nc>
  </rcc>
  <rcc rId="19035" sId="1" numFmtId="4">
    <oc r="C886">
      <v>3895155</v>
    </oc>
    <nc r="C886">
      <v>782074</v>
    </nc>
  </rcc>
  <rcc rId="19036" sId="1" numFmtId="4">
    <oc r="C887">
      <v>2921366</v>
    </oc>
    <nc r="C887">
      <v>3519979</v>
    </nc>
  </rcc>
  <rcc rId="19037" sId="1" numFmtId="4">
    <oc r="C888">
      <v>4859814</v>
    </oc>
    <nc r="C888">
      <v>2735737</v>
    </nc>
  </rcc>
  <rcc rId="19038" sId="1" numFmtId="4">
    <oc r="C889">
      <v>2353534</v>
    </oc>
    <nc r="C889">
      <v>2729651</v>
    </nc>
  </rcc>
  <rcc rId="19039" sId="1" numFmtId="4">
    <oc r="C890">
      <v>3122562</v>
    </oc>
    <nc r="C890">
      <v>3096756</v>
    </nc>
  </rcc>
  <rcc rId="19040" sId="1" numFmtId="4">
    <oc r="C891">
      <v>782074</v>
    </oc>
    <nc r="C891">
      <v>1841069</v>
    </nc>
  </rcc>
  <rcc rId="19041" sId="1" numFmtId="4">
    <oc r="C892">
      <v>3519979</v>
    </oc>
    <nc r="C892">
      <v>3401270</v>
    </nc>
  </rcc>
  <rfmt sheetId="1" sqref="B634" start="0" length="2147483647">
    <dxf>
      <font>
        <color auto="1"/>
      </font>
    </dxf>
  </rfmt>
  <rfmt sheetId="1" sqref="B622" start="0" length="2147483647">
    <dxf>
      <font>
        <color auto="1"/>
      </font>
    </dxf>
  </rfmt>
  <rfmt sheetId="1" sqref="G610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</border>
    </dxf>
  </rfmt>
  <rfmt sheetId="1" sqref="H610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</border>
    </dxf>
  </rfmt>
  <rfmt sheetId="1" sqref="G611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H611" start="0" length="0">
    <dxf>
      <font>
        <sz val="11"/>
        <name val="Arial Cyr"/>
        <scheme val="none"/>
      </font>
      <numFmt numFmtId="3" formatCode="#,##0"/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G61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1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vertical="center" wrapText="1" readingOrder="0"/>
    </dxf>
  </rfmt>
  <rfmt sheetId="1" sqref="H6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vertical="center" wrapText="1" readingOrder="0"/>
    </dxf>
  </rfmt>
  <rfmt sheetId="1" sqref="H6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vertical="center" wrapText="1" readingOrder="0"/>
    </dxf>
  </rfmt>
  <rfmt sheetId="1" sqref="H6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="1" sqref="G622" start="0" length="0">
    <dxf>
      <font>
        <sz val="11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vertical="center" readingOrder="0"/>
    </dxf>
  </rfmt>
  <rfmt sheetId="1" s="1" sqref="H62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62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2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="1" sqref="G634" start="0" length="0">
    <dxf>
      <font>
        <sz val="11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vertical="center" readingOrder="0"/>
    </dxf>
  </rfmt>
  <rfmt sheetId="1" s="1" sqref="H634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63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6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63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3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4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4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H654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G65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5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6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6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7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7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8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8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69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69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69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69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69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69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69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699" start="0" length="0">
    <dxf>
      <font>
        <b val="0"/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699" start="0" length="0">
    <dxf>
      <font>
        <b val="0"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0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0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1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1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1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1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1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1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2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2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2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2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3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2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H742" start="0" length="0">
    <dxf>
      <font>
        <b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wrapText="1" readingOrder="0"/>
    </dxf>
  </rfmt>
  <rfmt sheetId="1" sqref="G74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center" readingOrder="0"/>
    </dxf>
  </rfmt>
  <rfmt sheetId="1" sqref="H7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74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745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74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4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5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76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76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vertical="center" wrapText="1" readingOrder="0"/>
    </dxf>
  </rfmt>
  <rfmt sheetId="1" sqref="H7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6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6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7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7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8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8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8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4" start="0" length="0">
    <dxf>
      <font>
        <b val="0"/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4" start="0" length="0">
    <dxf>
      <font>
        <b val="0"/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  <alignment vertical="top" readingOrder="0"/>
    </dxf>
  </rfmt>
  <rfmt sheetId="1" sqref="H78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top" readingOrder="0"/>
    </dxf>
  </rfmt>
  <rfmt sheetId="1" sqref="G78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8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8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8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79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79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0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0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1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1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2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2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3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3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4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4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5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5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0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1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3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5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6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7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8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6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qref="H869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G87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0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1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3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4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5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6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7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8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7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79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0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1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3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3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4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4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5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5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6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6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7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7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8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8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89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89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90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90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91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91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fmt sheetId="1" sqref="G892" start="0" length="0">
    <dxf>
      <font>
        <sz val="11"/>
        <name val="Times New Roman"/>
        <scheme val="none"/>
      </font>
      <numFmt numFmtId="1" formatCode="0"/>
      <fill>
        <patternFill patternType="none">
          <bgColor indexed="65"/>
        </patternFill>
      </fill>
    </dxf>
  </rfmt>
  <rfmt sheetId="1" s="1" sqref="H892" start="0" length="0">
    <dxf>
      <font>
        <sz val="11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vertical="center" readingOrder="0"/>
    </dxf>
  </rfmt>
  <rcc rId="19042" sId="1" numFmtId="4">
    <oc r="G610">
      <v>213360.45300000001</v>
    </oc>
    <nc r="G610">
      <v>209232.56300000002</v>
    </nc>
  </rcc>
  <rcc rId="19043" sId="1" numFmtId="4">
    <oc r="H610">
      <v>596265449</v>
    </oc>
    <nc r="H610">
      <v>585692951</v>
    </nc>
  </rcc>
  <rcc rId="19044" sId="1" numFmtId="4">
    <oc r="G611">
      <f>SUM(G612:G698)</f>
    </oc>
    <nc r="G611">
      <v>44366.29</v>
    </nc>
  </rcc>
  <rcc rId="19045" sId="1" numFmtId="4">
    <oc r="H611">
      <f>SUM(H612:H698)</f>
    </oc>
    <nc r="H611">
      <v>119045087</v>
    </nc>
  </rcc>
  <rcc rId="19046" sId="1" numFmtId="4">
    <oc r="G616">
      <v>1320</v>
    </oc>
    <nc r="G616">
      <v>884</v>
    </nc>
  </rcc>
  <rcc rId="19047" sId="1" numFmtId="4">
    <oc r="H616">
      <v>3406431</v>
    </oc>
    <nc r="H616">
      <v>2690091</v>
    </nc>
  </rcc>
  <rcc rId="19048" sId="1" numFmtId="4">
    <oc r="G617">
      <v>1720</v>
    </oc>
    <nc r="G617">
      <v>1030</v>
    </nc>
  </rcc>
  <rcc rId="19049" sId="1" numFmtId="4">
    <oc r="H617">
      <v>4438683</v>
    </oc>
    <nc r="H617">
      <v>3134382</v>
    </nc>
  </rcc>
  <rcc rId="19050" sId="1" numFmtId="4">
    <oc r="G618">
      <v>882</v>
    </oc>
    <nc r="G618">
      <v>1120</v>
    </nc>
  </rcc>
  <rcc rId="19051" sId="1" numFmtId="4">
    <oc r="H618">
      <v>2684005</v>
    </oc>
    <nc r="H618">
      <v>2890305</v>
    </nc>
  </rcc>
  <rcc rId="19052" sId="1" numFmtId="4">
    <oc r="G619">
      <v>884</v>
    </oc>
    <nc r="G619">
      <v>1180</v>
    </nc>
  </rcc>
  <rcc rId="19053" sId="1" numFmtId="4">
    <oc r="H619">
      <v>2690091</v>
    </oc>
    <nc r="H619">
      <v>3045143</v>
    </nc>
  </rcc>
  <rcc rId="19054" sId="1" numFmtId="4">
    <oc r="G620">
      <v>336</v>
    </oc>
    <nc r="G620">
      <v>1180</v>
    </nc>
  </rcc>
  <rcc rId="19055" sId="1" numFmtId="4">
    <oc r="H620">
      <v>1022478</v>
    </oc>
    <nc r="H620">
      <v>3045143</v>
    </nc>
  </rcc>
  <rcc rId="19056" sId="1" numFmtId="4">
    <oc r="G621">
      <v>464.02799999999996</v>
    </oc>
    <nc r="G621">
      <v>1170</v>
    </nc>
  </rcc>
  <rcc rId="19057" sId="1" numFmtId="4">
    <oc r="H621">
      <v>1412078</v>
    </oc>
    <nc r="H621">
      <v>3019337</v>
    </nc>
  </rcc>
  <rcc rId="19058" sId="1">
    <oc r="G622">
      <v>548</v>
    </oc>
    <nc r="G622">
      <v>1513</v>
    </nc>
  </rcc>
  <rcc rId="19059" sId="1" numFmtId="4">
    <oc r="H622">
      <v>1667613</v>
    </oc>
    <nc r="H622">
      <v>3904493</v>
    </nc>
  </rcc>
  <rcc rId="19060" sId="1" numFmtId="4">
    <oc r="G623">
      <v>889</v>
    </oc>
    <nc r="G623">
      <v>1340</v>
    </nc>
  </rcc>
  <rcc rId="19061" sId="1" numFmtId="4">
    <oc r="H623">
      <v>2705307</v>
    </oc>
    <nc r="H623">
      <v>3458044</v>
    </nc>
  </rcc>
  <rcc rId="19062" sId="1" numFmtId="4">
    <oc r="G624">
      <v>884</v>
    </oc>
    <nc r="G624">
      <v>1170</v>
    </nc>
  </rcc>
  <rcc rId="19063" sId="1" numFmtId="4">
    <oc r="H624">
      <v>2690091</v>
    </oc>
    <nc r="H624">
      <v>3019337</v>
    </nc>
  </rcc>
  <rcc rId="19064" sId="1" numFmtId="4">
    <oc r="G625">
      <v>998</v>
    </oc>
    <nc r="G625">
      <v>960</v>
    </nc>
  </rcc>
  <rcc rId="19065" sId="1" numFmtId="4">
    <oc r="H625">
      <v>2575468</v>
    </oc>
    <nc r="H625">
      <v>2477404</v>
    </nc>
  </rcc>
  <rcc rId="19066" sId="1" numFmtId="4">
    <oc r="G626">
      <v>875</v>
    </oc>
    <nc r="G626">
      <v>867</v>
    </nc>
  </rcc>
  <rcc rId="19067" sId="1" numFmtId="4">
    <oc r="H626">
      <v>2662703</v>
    </oc>
    <nc r="H626">
      <v>2237406</v>
    </nc>
  </rcc>
  <rcc rId="19068" sId="1" numFmtId="4">
    <oc r="G627">
      <v>386</v>
    </oc>
    <nc r="G627">
      <v>1030</v>
    </nc>
  </rcc>
  <rcc rId="19069" sId="1" numFmtId="4">
    <oc r="H627">
      <v>996123</v>
    </oc>
    <nc r="H627">
      <v>3134382</v>
    </nc>
  </rcc>
  <rcc rId="19070" sId="1" numFmtId="4">
    <oc r="G629">
      <v>497</v>
    </oc>
    <nc r="G629">
      <v>900</v>
    </nc>
  </rcc>
  <rcc rId="19071" sId="1" numFmtId="4">
    <oc r="H629">
      <v>1282573</v>
    </oc>
    <nc r="H629">
      <v>2738781</v>
    </nc>
  </rcc>
  <rcc rId="19072" sId="1" numFmtId="4">
    <oc r="G630">
      <v>1120</v>
    </oc>
    <nc r="G630">
      <v>940</v>
    </nc>
  </rcc>
  <rcc rId="19073" sId="1" numFmtId="4">
    <oc r="H630">
      <v>2890305</v>
    </oc>
    <nc r="H630">
      <v>2425792</v>
    </nc>
  </rcc>
  <rcc rId="19074" sId="1" numFmtId="4">
    <oc r="G631">
      <v>1180</v>
    </oc>
    <nc r="G631">
      <v>1056</v>
    </nc>
  </rcc>
  <rcc rId="19075" sId="1" numFmtId="4">
    <oc r="H631">
      <v>3045143</v>
    </oc>
    <nc r="H631">
      <v>3213503</v>
    </nc>
  </rcc>
  <rcc rId="19076" sId="1" numFmtId="4">
    <oc r="G632">
      <v>1180</v>
    </oc>
    <nc r="G632">
      <v>449</v>
    </nc>
  </rcc>
  <rcc rId="19077" sId="1" numFmtId="4">
    <oc r="H632">
      <v>3045143</v>
    </oc>
    <nc r="H632">
      <v>1366347</v>
    </nc>
  </rcc>
  <rcc rId="19078" sId="1" numFmtId="4">
    <oc r="G633">
      <v>1180</v>
    </oc>
    <nc r="G633">
      <v>1220</v>
    </nc>
  </rcc>
  <rcc rId="19079" sId="1" numFmtId="4">
    <oc r="H633">
      <v>3045143</v>
    </oc>
    <nc r="H633">
      <v>3148368</v>
    </nc>
  </rcc>
  <rcc rId="19080" sId="1">
    <oc r="G634">
      <v>1170</v>
    </oc>
    <nc r="G634">
      <v>947.29</v>
    </nc>
  </rcc>
  <rcc rId="19081" sId="1" numFmtId="4">
    <oc r="H634">
      <v>3019337</v>
    </oc>
    <nc r="H634">
      <v>2882688</v>
    </nc>
  </rcc>
  <rcc rId="19082" sId="1" numFmtId="4">
    <oc r="G635">
      <v>1340</v>
    </oc>
    <nc r="G635">
      <v>886</v>
    </nc>
  </rcc>
  <rcc rId="19083" sId="1" numFmtId="4">
    <oc r="H635">
      <v>3458044</v>
    </oc>
    <nc r="H635">
      <v>2696177</v>
    </nc>
  </rcc>
  <rcc rId="19084" sId="1" numFmtId="4">
    <oc r="G636">
      <v>1340</v>
    </oc>
    <nc r="G636">
      <v>681</v>
    </nc>
  </rcc>
  <rcc rId="19085" sId="1" numFmtId="4">
    <oc r="H636">
      <v>4077740</v>
    </oc>
    <nc r="H636">
      <v>2072344</v>
    </nc>
  </rcc>
  <rcc rId="19086" sId="1" numFmtId="4">
    <oc r="G637">
      <v>1170</v>
    </oc>
    <nc r="G637">
      <v>1556</v>
    </nc>
  </rcc>
  <rcc rId="19087" sId="1" numFmtId="4">
    <oc r="H637">
      <v>3019337</v>
    </oc>
    <nc r="H637">
      <v>4015460</v>
    </nc>
  </rcc>
  <rcc rId="19088" sId="1" numFmtId="4">
    <oc r="G638">
      <v>960</v>
    </oc>
    <nc r="G638">
      <v>1341</v>
    </nc>
  </rcc>
  <rcc rId="19089" sId="1" numFmtId="4">
    <oc r="H638">
      <v>2477404</v>
    </oc>
    <nc r="H638">
      <v>3460624</v>
    </nc>
  </rcc>
  <rcc rId="19090" sId="1" numFmtId="4">
    <oc r="G639">
      <v>867</v>
    </oc>
    <nc r="G639">
      <v>936</v>
    </nc>
  </rcc>
  <rcc rId="19091" sId="1" numFmtId="4">
    <oc r="H639">
      <v>2237406</v>
    </oc>
    <nc r="H639">
      <v>2415469</v>
    </nc>
  </rcc>
  <rcc rId="19092" sId="1" numFmtId="4">
    <oc r="G640">
      <v>1030</v>
    </oc>
    <nc r="G640">
      <v>1200</v>
    </nc>
  </rcc>
  <rcc rId="19093" sId="1" numFmtId="4">
    <oc r="H640">
      <v>3134382</v>
    </oc>
    <nc r="H640">
      <v>3096756</v>
    </nc>
  </rcc>
  <rcc rId="19094" sId="1" numFmtId="4">
    <oc r="G641">
      <v>1030</v>
    </oc>
    <nc r="G641">
      <v>1120</v>
    </nc>
  </rcc>
  <rcc rId="19095" sId="1" numFmtId="4">
    <oc r="H641">
      <v>3134382</v>
    </oc>
    <nc r="H641">
      <v>2890305</v>
    </nc>
  </rcc>
  <rcc rId="19096" sId="1" numFmtId="4">
    <oc r="G642">
      <v>900</v>
    </oc>
    <nc r="G642">
      <v>1124</v>
    </nc>
  </rcc>
  <rcc rId="19097" sId="1" numFmtId="4">
    <oc r="H642">
      <v>2738781</v>
    </oc>
    <nc r="H642">
      <v>2900628</v>
    </nc>
  </rcc>
  <rcc rId="19098" sId="1" numFmtId="4">
    <oc r="G643">
      <v>881</v>
    </oc>
    <nc r="G643">
      <v>950</v>
    </nc>
  </rcc>
  <rcc rId="19099" sId="1" numFmtId="4">
    <oc r="H643">
      <v>2680962</v>
    </oc>
    <nc r="H643">
      <v>2890935</v>
    </nc>
  </rcc>
  <rcc rId="19100" sId="1" numFmtId="4">
    <oc r="G644">
      <v>990.21599999999989</v>
    </oc>
    <nc r="G644">
      <v>842</v>
    </nc>
  </rcc>
  <rcc rId="19101" sId="1" numFmtId="4">
    <oc r="H644">
      <v>3013316</v>
    </oc>
    <nc r="H644">
      <v>2172890</v>
    </nc>
  </rcc>
  <rcc rId="19102" sId="1" numFmtId="4">
    <oc r="G645">
      <v>940</v>
    </oc>
    <nc r="G645">
      <v>936</v>
    </nc>
  </rcc>
  <rcc rId="19103" sId="1" numFmtId="4">
    <oc r="H645">
      <v>2425792</v>
    </oc>
    <nc r="H645">
      <v>2415469</v>
    </nc>
  </rcc>
  <rcc rId="19104" sId="1" numFmtId="4">
    <oc r="G646">
      <v>1056</v>
    </oc>
    <nc r="G646">
      <v>936</v>
    </nc>
  </rcc>
  <rcc rId="19105" sId="1" numFmtId="4">
    <oc r="H646">
      <v>3213503</v>
    </oc>
    <nc r="H646">
      <v>2415469</v>
    </nc>
  </rcc>
  <rcc rId="19106" sId="1" numFmtId="4">
    <oc r="G647">
      <v>449</v>
    </oc>
    <nc r="G647">
      <v>936</v>
    </nc>
  </rcc>
  <rcc rId="19107" sId="1" numFmtId="4">
    <oc r="H647">
      <v>1366347</v>
    </oc>
    <nc r="H647">
      <v>2415469</v>
    </nc>
  </rcc>
  <rcc rId="19108" sId="1" numFmtId="4">
    <oc r="G648">
      <v>960</v>
    </oc>
    <nc r="G648">
      <v>1230</v>
    </nc>
  </rcc>
  <rcc rId="19109" sId="1" numFmtId="4">
    <oc r="H648">
      <v>2477404</v>
    </oc>
    <nc r="H648">
      <v>3174174</v>
    </nc>
  </rcc>
  <rcc rId="19110" sId="1" numFmtId="4">
    <oc r="G649">
      <v>1220</v>
    </oc>
    <nc r="G649">
      <v>1300</v>
    </nc>
  </rcc>
  <rcc rId="19111" sId="1" numFmtId="4">
    <oc r="H649">
      <v>3148368</v>
    </oc>
    <nc r="H649">
      <v>3354819</v>
    </nc>
  </rcc>
  <rcc rId="19112" sId="1" numFmtId="4">
    <oc r="G650">
      <v>888</v>
    </oc>
    <nc r="G650">
      <v>943</v>
    </nc>
  </rcc>
  <rcc rId="19113" sId="1" numFmtId="4">
    <oc r="H650">
      <v>2702263</v>
    </oc>
    <nc r="H650">
      <v>2433534</v>
    </nc>
  </rcc>
  <rcc rId="19114" sId="1" numFmtId="4">
    <oc r="G651">
      <v>398</v>
    </oc>
    <nc r="G651">
      <v>838</v>
    </nc>
  </rcc>
  <rcc rId="19115" sId="1" numFmtId="4">
    <oc r="H651">
      <v>1211149</v>
    </oc>
    <nc r="H651">
      <v>2162567</v>
    </nc>
  </rcc>
  <rcc rId="19116" sId="1" numFmtId="4">
    <oc r="G652">
      <v>343</v>
    </oc>
    <nc r="G652">
      <v>842</v>
    </nc>
  </rcc>
  <rcc rId="19117" sId="1" numFmtId="4">
    <oc r="H652">
      <v>1043779</v>
    </oc>
    <nc r="H652">
      <v>2172890</v>
    </nc>
  </rcc>
  <rcc rId="19118" sId="1" numFmtId="4">
    <oc r="G653">
      <v>681</v>
    </oc>
    <nc r="G653">
      <v>1310</v>
    </nc>
  </rcc>
  <rcc rId="19119" sId="1" numFmtId="4">
    <oc r="H653">
      <v>2072344</v>
    </oc>
    <nc r="H653">
      <v>3380625</v>
    </nc>
  </rcc>
  <rcc rId="19120" sId="1" numFmtId="4">
    <oc r="G654">
      <v>886</v>
    </oc>
    <nc r="G654">
      <v>70969.007000000012</v>
    </nc>
  </rcc>
  <rcc rId="19121" sId="1" numFmtId="4">
    <oc r="H654">
      <v>2696177</v>
    </oc>
    <nc r="H654">
      <v>197905047</v>
    </nc>
  </rcc>
  <rcc rId="19122" sId="1" numFmtId="4">
    <oc r="G655">
      <v>534</v>
    </oc>
    <nc r="G655">
      <v>980</v>
    </nc>
  </rcc>
  <rcc rId="19123" sId="1" numFmtId="4">
    <oc r="H655">
      <v>1625010</v>
    </oc>
    <nc r="H655">
      <v>2529017</v>
    </nc>
  </rcc>
  <rcc rId="19124" sId="1" numFmtId="4">
    <oc r="G656">
      <v>907</v>
    </oc>
    <nc r="G656">
      <v>930</v>
    </nc>
  </rcc>
  <rcc rId="19125" sId="1" numFmtId="4">
    <oc r="H656">
      <v>2760082</v>
    </oc>
    <nc r="H656">
      <v>2399985</v>
    </nc>
  </rcc>
  <rcc rId="19126" sId="1" numFmtId="4">
    <oc r="G657">
      <v>320</v>
    </oc>
    <nc r="G657">
      <v>346</v>
    </nc>
  </rcc>
  <rcc rId="19127" sId="1" numFmtId="4">
    <oc r="H657">
      <v>973788</v>
    </oc>
    <nc r="H657">
      <v>1052909</v>
    </nc>
  </rcc>
  <rcc rId="19128" sId="1" numFmtId="4">
    <oc r="G658">
      <v>310.97399999999999</v>
    </oc>
    <nc r="G658">
      <v>924</v>
    </nc>
  </rcc>
  <rcc rId="19129" sId="1" numFmtId="4">
    <oc r="H658">
      <v>946321</v>
    </oc>
    <nc r="H658">
      <v>2384502</v>
    </nc>
  </rcc>
  <rcc rId="19130" sId="1" numFmtId="4">
    <oc r="G659">
      <v>390.28199999999998</v>
    </oc>
    <nc r="G659">
      <v>1300</v>
    </nc>
  </rcc>
  <rcc rId="19131" sId="1" numFmtId="4">
    <oc r="H659">
      <v>1187663</v>
    </oc>
    <nc r="H659">
      <v>3354819</v>
    </nc>
  </rcc>
  <rcc rId="19132" sId="1" numFmtId="4">
    <oc r="G660">
      <v>681</v>
    </oc>
    <nc r="G660">
      <v>1320</v>
    </nc>
  </rcc>
  <rcc rId="19133" sId="1" numFmtId="4">
    <oc r="H660">
      <v>2072344</v>
    </oc>
    <nc r="H660">
      <v>3406431</v>
    </nc>
  </rcc>
  <rcc rId="19134" sId="1" numFmtId="4">
    <oc r="G661">
      <v>1495</v>
    </oc>
    <nc r="G661">
      <v>961</v>
    </nc>
  </rcc>
  <rcc rId="19135" sId="1" numFmtId="4">
    <oc r="H661">
      <v>4549419</v>
    </oc>
    <nc r="H661">
      <v>2479985</v>
    </nc>
  </rcc>
  <rcc rId="19136" sId="1" numFmtId="4">
    <oc r="G662">
      <v>646</v>
    </oc>
    <nc r="G662">
      <v>814</v>
    </nc>
  </rcc>
  <rcc rId="19137" sId="1" numFmtId="4">
    <oc r="H662">
      <v>1965836</v>
    </oc>
    <nc r="H662">
      <v>2477075</v>
    </nc>
  </rcc>
  <rcc rId="19138" sId="1" numFmtId="4">
    <oc r="G663">
      <v>1340</v>
    </oc>
    <nc r="G663">
      <v>948</v>
    </nc>
  </rcc>
  <rcc rId="19139" sId="1" numFmtId="4">
    <oc r="H663">
      <v>3458044</v>
    </oc>
    <nc r="H663">
      <v>2884849</v>
    </nc>
  </rcc>
  <rcc rId="19140" sId="1" numFmtId="4">
    <oc r="G664">
      <v>624</v>
    </oc>
    <nc r="G664">
      <v>812</v>
    </nc>
  </rcc>
  <rcc rId="19141" sId="1" numFmtId="4">
    <oc r="H664">
      <v>1898888</v>
    </oc>
    <nc r="H664">
      <v>2470989</v>
    </nc>
  </rcc>
  <rcc rId="19142" sId="1" numFmtId="4">
    <oc r="G665">
      <v>511</v>
    </oc>
    <nc r="G665">
      <v>815</v>
    </nc>
  </rcc>
  <rcc rId="19143" sId="1" numFmtId="4">
    <oc r="H665">
      <v>1555018</v>
    </oc>
    <nc r="H665">
      <v>2480118</v>
    </nc>
  </rcc>
  <rcc rId="19144" sId="1" numFmtId="4">
    <oc r="G666">
      <v>1556</v>
    </oc>
    <nc r="G666">
      <v>279</v>
    </nc>
  </rcc>
  <rcc rId="19145" sId="1" numFmtId="4">
    <oc r="H666">
      <v>4015460</v>
    </oc>
    <nc r="H666">
      <v>849022</v>
    </nc>
  </rcc>
  <rcc rId="19146" sId="1" numFmtId="4">
    <oc r="G667">
      <v>1341</v>
    </oc>
    <nc r="G667">
      <v>284</v>
    </nc>
  </rcc>
  <rcc rId="19147" sId="1" numFmtId="4">
    <oc r="H667">
      <v>3460624</v>
    </oc>
    <nc r="H667">
      <v>864237</v>
    </nc>
  </rcc>
  <rcc rId="19148" sId="1" numFmtId="4">
    <oc r="G668">
      <v>936</v>
    </oc>
    <nc r="G668">
      <v>575</v>
    </nc>
  </rcc>
  <rcc rId="19149" sId="1" numFmtId="4">
    <oc r="H668">
      <v>2415469</v>
    </oc>
    <nc r="H668">
      <v>1749776</v>
    </nc>
  </rcc>
  <rcc rId="19150" sId="1" numFmtId="4">
    <oc r="G669">
      <v>1200</v>
    </oc>
    <nc r="G669">
      <v>228</v>
    </nc>
  </rcc>
  <rcc rId="19151" sId="1" numFmtId="4">
    <oc r="H669">
      <v>3096756</v>
    </oc>
    <nc r="H669">
      <v>693824</v>
    </nc>
  </rcc>
  <rcc rId="19152" sId="1" numFmtId="4">
    <oc r="G670">
      <v>964</v>
    </oc>
    <nc r="G670">
      <v>627</v>
    </nc>
  </rcc>
  <rcc rId="19153" sId="1" numFmtId="4">
    <oc r="H670">
      <v>2487727</v>
    </oc>
    <nc r="H670">
      <v>1908017</v>
    </nc>
  </rcc>
  <rcc rId="19154" sId="1" numFmtId="4">
    <oc r="G671">
      <v>1120</v>
    </oc>
    <nc r="G671">
      <v>360</v>
    </nc>
  </rcc>
  <rcc rId="19155" sId="1" numFmtId="4">
    <oc r="H671">
      <v>2890305</v>
    </oc>
    <nc r="H671">
      <v>1095512</v>
    </nc>
  </rcc>
  <rcc rId="19156" sId="1" numFmtId="4">
    <oc r="G672">
      <v>1124</v>
    </oc>
    <nc r="G672">
      <v>548</v>
    </nc>
  </rcc>
  <rcc rId="19157" sId="1" numFmtId="4">
    <oc r="H672">
      <v>2900628</v>
    </oc>
    <nc r="H672">
      <v>1667613</v>
    </nc>
  </rcc>
  <rcc rId="19158" sId="1" numFmtId="4">
    <oc r="G673">
      <v>950</v>
    </oc>
    <nc r="G673">
      <v>568</v>
    </nc>
  </rcc>
  <rcc rId="19159" sId="1" numFmtId="4">
    <oc r="H673">
      <v>2890935</v>
    </oc>
    <nc r="H673">
      <v>1728475</v>
    </nc>
  </rcc>
  <rcc rId="19160" sId="1" numFmtId="4">
    <oc r="G674">
      <v>842</v>
    </oc>
    <nc r="G674">
      <v>1167.5759999999998</v>
    </nc>
  </rcc>
  <rcc rId="19161" sId="1" numFmtId="4">
    <oc r="H674">
      <v>2172890</v>
    </oc>
    <nc r="H674">
      <v>3553038</v>
    </nc>
  </rcc>
  <rcc rId="19162" sId="1" numFmtId="4">
    <oc r="G675">
      <v>936</v>
    </oc>
    <nc r="G675">
      <v>1130.616</v>
    </nc>
  </rcc>
  <rcc rId="19163" sId="1" numFmtId="4">
    <oc r="H675">
      <v>2415469</v>
    </oc>
    <nc r="H675">
      <v>3440566</v>
    </nc>
  </rcc>
  <rcc rId="19164" sId="1" numFmtId="4">
    <oc r="G676">
      <v>720</v>
    </oc>
    <nc r="G676">
      <v>386</v>
    </nc>
  </rcc>
  <rcc rId="19165" sId="1" numFmtId="4">
    <oc r="H676">
      <v>1858053</v>
    </oc>
    <nc r="H676">
      <v>996123</v>
    </nc>
  </rcc>
  <rcc rId="19166" sId="1" numFmtId="4">
    <oc r="G677">
      <v>1280</v>
    </oc>
    <nc r="G677">
      <v>1330</v>
    </nc>
  </rcc>
  <rcc rId="19167" sId="1" numFmtId="4">
    <oc r="H677">
      <v>3303206</v>
    </oc>
    <nc r="H677">
      <v>3432237</v>
    </nc>
  </rcc>
  <rcc rId="19168" sId="1" numFmtId="4">
    <oc r="G678">
      <v>1513</v>
    </oc>
    <nc r="G678">
      <v>1300</v>
    </nc>
  </rcc>
  <rcc rId="19169" sId="1" numFmtId="4">
    <oc r="H678">
      <v>3904493</v>
    </oc>
    <nc r="H678">
      <v>3354819</v>
    </nc>
  </rcc>
  <rcc rId="19170" sId="1" numFmtId="4">
    <oc r="G679">
      <v>936</v>
    </oc>
    <nc r="G679">
      <v>942</v>
    </nc>
  </rcc>
  <rcc rId="19171" sId="1" numFmtId="4">
    <oc r="H679">
      <v>2415469</v>
    </oc>
    <nc r="H679">
      <v>2430953</v>
    </nc>
  </rcc>
  <rcc rId="19172" sId="1" numFmtId="4">
    <oc r="G680">
      <v>1510</v>
    </oc>
    <nc r="G680">
      <v>975</v>
    </nc>
  </rcc>
  <rcc rId="19173" sId="1" numFmtId="4">
    <oc r="H680">
      <v>3896751</v>
    </oc>
    <nc r="H680">
      <v>2516114</v>
    </nc>
  </rcc>
  <rcc rId="19174" sId="1" numFmtId="4">
    <oc r="G681">
      <v>936</v>
    </oc>
    <nc r="G681">
      <v>1638</v>
    </nc>
  </rcc>
  <rcc rId="19175" sId="1" numFmtId="4">
    <oc r="H681">
      <v>2415469</v>
    </oc>
    <nc r="H681">
      <v>4227071</v>
    </nc>
  </rcc>
  <rcc rId="19176" sId="1" numFmtId="4">
    <oc r="G682">
      <v>1230</v>
    </oc>
    <nc r="G682">
      <v>1565</v>
    </nc>
  </rcc>
  <rcc rId="19177" sId="1" numFmtId="4">
    <oc r="H682">
      <v>3174174</v>
    </oc>
    <nc r="H682">
      <v>4038685</v>
    </nc>
  </rcc>
  <rcc rId="19178" sId="1" numFmtId="4">
    <oc r="G683">
      <v>1300</v>
    </oc>
    <nc r="G683">
      <v>1103</v>
    </nc>
  </rcc>
  <rcc rId="19179" sId="1" numFmtId="4">
    <oc r="H683">
      <v>3354819</v>
    </oc>
    <nc r="H683">
      <v>2846434</v>
    </nc>
  </rcc>
  <rcc rId="19180" sId="1" numFmtId="4">
    <oc r="G684">
      <v>452</v>
    </oc>
    <nc r="G684">
      <v>1038</v>
    </nc>
  </rcc>
  <rcc rId="19181" sId="1" numFmtId="4">
    <oc r="H684">
      <v>1375476</v>
    </oc>
    <nc r="H684">
      <v>3158727</v>
    </nc>
  </rcc>
  <rcc rId="19182" sId="1" numFmtId="4">
    <oc r="G685">
      <v>943</v>
    </oc>
    <nc r="G685">
      <v>1065</v>
    </nc>
  </rcc>
  <rcc rId="19183" sId="1" numFmtId="4">
    <oc r="H685">
      <v>2433534</v>
    </oc>
    <nc r="H685">
      <v>3240890</v>
    </nc>
  </rcc>
  <rcc rId="19184" sId="1" numFmtId="4">
    <oc r="G686">
      <v>181.37200000000001</v>
    </oc>
    <nc r="G686">
      <v>842</v>
    </nc>
  </rcc>
  <rcc rId="19185" sId="1" numFmtId="4">
    <oc r="H686">
      <v>551931</v>
    </oc>
    <nc r="H686">
      <v>2172890</v>
    </nc>
  </rcc>
  <rcc rId="19186" sId="1" numFmtId="4">
    <oc r="G687">
      <v>1559</v>
    </oc>
    <nc r="G687">
      <v>950</v>
    </nc>
  </rcc>
  <rcc rId="19187" sId="1" numFmtId="4">
    <oc r="H687">
      <v>4023202</v>
    </oc>
    <nc r="H687">
      <v>2451598</v>
    </nc>
  </rcc>
  <rcc rId="19188" sId="1" numFmtId="4">
    <oc r="G688">
      <v>185.23599999999996</v>
    </oc>
    <nc r="G688">
      <v>619.07399999999996</v>
    </nc>
  </rcc>
  <rcc rId="19189" sId="1" numFmtId="4">
    <oc r="H688">
      <v>563689</v>
    </oc>
    <nc r="H688">
      <v>1883897</v>
    </nc>
  </rcc>
  <rcc rId="19190" sId="1" numFmtId="4">
    <oc r="G689">
      <v>838</v>
    </oc>
    <nc r="G689">
      <v>400.92900000000003</v>
    </nc>
  </rcc>
  <rcc rId="19191" sId="1" numFmtId="4">
    <oc r="H689">
      <v>2162567</v>
    </oc>
    <nc r="H689">
      <v>1220063</v>
    </nc>
  </rcc>
  <rcc rId="19192" sId="1" numFmtId="4">
    <oc r="G690">
      <v>180.61199999999999</v>
    </oc>
    <nc r="G690">
      <v>361</v>
    </nc>
  </rcc>
  <rcc rId="19193" sId="1" numFmtId="4">
    <oc r="H690">
      <v>549618</v>
    </oc>
    <nc r="H690">
      <v>1098555</v>
    </nc>
  </rcc>
  <rcc rId="19194" sId="1" numFmtId="4">
    <oc r="G691">
      <v>364.49599999999998</v>
    </oc>
    <nc r="G691">
      <v>874</v>
    </nc>
  </rcc>
  <rcc rId="19195" sId="1" numFmtId="4">
    <oc r="H691">
      <v>1109194</v>
    </oc>
    <nc r="H691">
      <v>2255470</v>
    </nc>
  </rcc>
  <rcc rId="19196" sId="1" numFmtId="4">
    <oc r="G692">
      <v>373.35599999999999</v>
    </oc>
    <nc r="G692">
      <v>952</v>
    </nc>
  </rcc>
  <rcc rId="19197" sId="1" numFmtId="4">
    <oc r="H692">
      <v>1136155</v>
    </oc>
    <nc r="H692">
      <v>2456759</v>
    </nc>
  </rcc>
  <rcc rId="19198" sId="1" numFmtId="4">
    <oc r="G693">
      <v>526.75199999999995</v>
    </oc>
    <nc r="G693">
      <v>839</v>
    </nc>
  </rcc>
  <rcc rId="19199" sId="1" numFmtId="4">
    <oc r="H693">
      <v>1602953</v>
    </oc>
    <nc r="H693">
      <v>2165148</v>
    </nc>
  </rcc>
  <rcc rId="19200" sId="1" numFmtId="4">
    <oc r="G694">
      <v>842</v>
    </oc>
    <nc r="G694">
      <v>770</v>
    </nc>
  </rcc>
  <rcc rId="19201" sId="1" numFmtId="4">
    <oc r="H694">
      <v>2172890</v>
    </oc>
    <nc r="H694">
      <v>2343179</v>
    </nc>
  </rcc>
  <rcc rId="19202" sId="1" numFmtId="4">
    <oc r="G695">
      <v>1300</v>
    </oc>
    <nc r="G695">
      <v>1260</v>
    </nc>
  </rcc>
  <rcc rId="19203" sId="1" numFmtId="4">
    <oc r="H695">
      <v>3354819</v>
    </oc>
    <nc r="H695">
      <v>3251593</v>
    </nc>
  </rcc>
  <rcc rId="19204" sId="1" numFmtId="4">
    <oc r="G696">
      <v>942</v>
    </oc>
    <nc r="G696">
      <v>287</v>
    </nc>
  </rcc>
  <rcc rId="19205" sId="1" numFmtId="4">
    <oc r="H696">
      <v>2430953</v>
    </oc>
    <nc r="H696">
      <v>873366</v>
    </nc>
  </rcc>
  <rcc rId="19206" sId="1" numFmtId="4">
    <oc r="G697">
      <v>930</v>
    </oc>
    <nc r="G697">
      <v>694</v>
    </nc>
  </rcc>
  <rcc rId="19207" sId="1" numFmtId="4">
    <oc r="H697">
      <v>2399985</v>
    </oc>
    <nc r="H697">
      <v>2111904</v>
    </nc>
  </rcc>
  <rcc rId="19208" sId="1" numFmtId="4">
    <oc r="G698">
      <v>1310</v>
    </oc>
    <nc r="G698">
      <v>884</v>
    </nc>
  </rcc>
  <rcc rId="19209" sId="1" numFmtId="4">
    <oc r="H698">
      <v>3380625</v>
    </oc>
    <nc r="H698">
      <v>2690091</v>
    </nc>
  </rcc>
  <rcc rId="19210" sId="1" numFmtId="4">
    <oc r="G699">
      <v>68715.007000000012</v>
    </oc>
    <nc r="G699">
      <v>679</v>
    </nc>
  </rcc>
  <rcc rId="19211" sId="1" numFmtId="4">
    <oc r="H699">
      <v>191834880</v>
    </oc>
    <nc r="H699">
      <v>2066258</v>
    </nc>
  </rcc>
  <rcc rId="19212" sId="1" numFmtId="4">
    <oc r="G700">
      <v>980</v>
    </oc>
    <nc r="G700">
      <v>1100</v>
    </nc>
  </rcc>
  <rcc rId="19213" sId="1" numFmtId="4">
    <oc r="H700">
      <v>2529017</v>
    </oc>
    <nc r="H700">
      <v>3347399</v>
    </nc>
  </rcc>
  <rcc rId="19214" sId="1" numFmtId="4">
    <oc r="G701">
      <v>930</v>
    </oc>
    <nc r="G701">
      <v>884</v>
    </nc>
  </rcc>
  <rcc rId="19215" sId="1" numFmtId="4">
    <oc r="H701">
      <v>2399985</v>
    </oc>
    <nc r="H701">
      <v>2281276</v>
    </nc>
  </rcc>
  <rcc rId="19216" sId="1" numFmtId="4">
    <oc r="G702">
      <v>346</v>
    </oc>
    <nc r="G702">
      <v>973</v>
    </nc>
  </rcc>
  <rcc rId="19217" sId="1" numFmtId="4">
    <oc r="H702">
      <v>1052909</v>
    </oc>
    <nc r="H702">
      <v>2960926</v>
    </nc>
  </rcc>
  <rcc rId="19218" sId="1" numFmtId="4">
    <oc r="G703">
      <v>924</v>
    </oc>
    <nc r="G703">
      <v>250</v>
    </nc>
  </rcc>
  <rcc rId="19219" sId="1" numFmtId="4">
    <oc r="H703">
      <v>2384502</v>
    </oc>
    <nc r="H703">
      <v>760772</v>
    </nc>
  </rcc>
  <rcc rId="19220" sId="1" numFmtId="4">
    <oc r="G704">
      <v>1300</v>
    </oc>
    <nc r="G704">
      <v>250</v>
    </nc>
  </rcc>
  <rcc rId="19221" sId="1" numFmtId="4">
    <oc r="H704">
      <v>3354819</v>
    </oc>
    <nc r="H704">
      <v>760772</v>
    </nc>
  </rcc>
  <rcc rId="19222" sId="1" numFmtId="4">
    <oc r="G705">
      <v>961</v>
    </oc>
    <nc r="G705">
      <v>973</v>
    </nc>
  </rcc>
  <rcc rId="19223" sId="1" numFmtId="4">
    <oc r="H705">
      <v>2479985</v>
    </oc>
    <nc r="H705">
      <v>2510952</v>
    </nc>
  </rcc>
  <rcc rId="19224" sId="1" numFmtId="4">
    <oc r="G706">
      <v>814</v>
    </oc>
    <nc r="G706">
      <v>250</v>
    </nc>
  </rcc>
  <rcc rId="19225" sId="1" numFmtId="4">
    <oc r="H706">
      <v>2477075</v>
    </oc>
    <nc r="H706">
      <v>760772</v>
    </nc>
  </rcc>
  <rcc rId="19226" sId="1" numFmtId="4">
    <oc r="G707">
      <v>948</v>
    </oc>
    <nc r="G707">
      <v>290</v>
    </nc>
  </rcc>
  <rcc rId="19227" sId="1" numFmtId="4">
    <oc r="H707">
      <v>2884849</v>
    </oc>
    <nc r="H707">
      <v>882496</v>
    </nc>
  </rcc>
  <rcc rId="19228" sId="1" numFmtId="4">
    <oc r="G708">
      <v>812</v>
    </oc>
    <nc r="G708">
      <v>442.17599999999999</v>
    </nc>
  </rcc>
  <rcc rId="19229" sId="1" numFmtId="4">
    <oc r="H708">
      <v>2470989</v>
    </oc>
    <nc r="H708">
      <v>1345581</v>
    </nc>
  </rcc>
  <rcc rId="19230" sId="1" numFmtId="4">
    <oc r="G709">
      <v>815</v>
    </oc>
    <nc r="G709">
      <v>348.32399999999996</v>
    </nc>
  </rcc>
  <rcc rId="19231" sId="1" numFmtId="4">
    <oc r="H709">
      <v>2480118</v>
    </oc>
    <nc r="H709">
      <v>1059981</v>
    </nc>
  </rcc>
  <rcc rId="19232" sId="1" numFmtId="4">
    <oc r="G710">
      <v>279</v>
    </oc>
    <nc r="G710">
      <v>322.33199999999999</v>
    </nc>
  </rcc>
  <rcc rId="19233" sId="1" numFmtId="4">
    <oc r="H710">
      <v>849022</v>
    </oc>
    <nc r="H710">
      <v>980885</v>
    </nc>
  </rcc>
  <rcc rId="19234" sId="1" numFmtId="4">
    <oc r="G711">
      <v>284</v>
    </oc>
    <nc r="G711">
      <v>436.98</v>
    </nc>
  </rcc>
  <rcc rId="19235" sId="1" numFmtId="4">
    <oc r="H711">
      <v>864237</v>
    </oc>
    <nc r="H711">
      <v>1329769</v>
    </nc>
  </rcc>
  <rcc rId="19236" sId="1" numFmtId="4">
    <oc r="G712">
      <v>575</v>
    </oc>
    <nc r="G712">
      <v>921</v>
    </nc>
  </rcc>
  <rcc rId="19237" sId="1" numFmtId="4">
    <oc r="H712">
      <v>1749776</v>
    </oc>
    <nc r="H712">
      <v>2376760</v>
    </nc>
  </rcc>
  <rcc rId="19238" sId="1" numFmtId="4">
    <oc r="G713">
      <v>228</v>
    </oc>
    <nc r="G713">
      <v>1230</v>
    </nc>
  </rcc>
  <rcc rId="19239" sId="1" numFmtId="4">
    <oc r="H713">
      <v>693824</v>
    </oc>
    <nc r="H713">
      <v>3743000</v>
    </nc>
  </rcc>
  <rcc rId="19240" sId="1" numFmtId="4">
    <oc r="G714">
      <v>627</v>
    </oc>
    <nc r="G714">
      <v>1222</v>
    </nc>
  </rcc>
  <rcc rId="19241" sId="1" numFmtId="4">
    <oc r="H714">
      <v>1908017</v>
    </oc>
    <nc r="H714">
      <v>3718655</v>
    </nc>
  </rcc>
  <rcc rId="19242" sId="1" numFmtId="4">
    <oc r="G715">
      <v>360</v>
    </oc>
    <nc r="G715">
      <v>1230</v>
    </nc>
  </rcc>
  <rcc rId="19243" sId="1" numFmtId="4">
    <oc r="H715">
      <v>1095512</v>
    </oc>
    <nc r="H715">
      <v>3743000</v>
    </nc>
  </rcc>
  <rcc rId="19244" sId="1" numFmtId="4">
    <oc r="G716">
      <v>568</v>
    </oc>
    <nc r="G716">
      <v>287</v>
    </nc>
  </rcc>
  <rcc rId="19245" sId="1" numFmtId="4">
    <oc r="H716">
      <v>1728475</v>
    </oc>
    <nc r="H716">
      <v>873366</v>
    </nc>
  </rcc>
  <rcc rId="19246" sId="1" numFmtId="4">
    <oc r="G717">
      <v>1167.5759999999998</v>
    </oc>
    <nc r="G717">
      <v>1513</v>
    </nc>
  </rcc>
  <rcc rId="19247" sId="1" numFmtId="4">
    <oc r="H717">
      <v>3553038</v>
    </oc>
    <nc r="H717">
      <v>3904493</v>
    </nc>
  </rcc>
  <rcc rId="19248" sId="1" numFmtId="4">
    <oc r="G718">
      <v>1130.616</v>
    </oc>
    <nc r="G718">
      <v>1281</v>
    </nc>
  </rcc>
  <rcc rId="19249" sId="1" numFmtId="4">
    <oc r="H718">
      <v>3440566</v>
    </oc>
    <nc r="H718">
      <v>3305787</v>
    </nc>
  </rcc>
  <rcc rId="19250" sId="1" numFmtId="4">
    <oc r="G719">
      <v>1330</v>
    </oc>
    <nc r="G719">
      <v>897</v>
    </nc>
  </rcc>
  <rcc rId="19251" sId="1" numFmtId="4">
    <oc r="H719">
      <v>3432237</v>
    </oc>
    <nc r="H719">
      <v>2314825</v>
    </nc>
  </rcc>
  <rcc rId="19252" sId="1" numFmtId="4">
    <oc r="G720">
      <v>1300</v>
    </oc>
    <nc r="G720">
      <v>947</v>
    </nc>
  </rcc>
  <rcc rId="19253" sId="1" numFmtId="4">
    <oc r="H720">
      <v>3354819</v>
    </oc>
    <nc r="H720">
      <v>2881806</v>
    </nc>
  </rcc>
  <rcc rId="19254" sId="1" numFmtId="4">
    <oc r="G721">
      <v>942</v>
    </oc>
    <nc r="G721">
      <v>833</v>
    </nc>
  </rcc>
  <rcc rId="19255" sId="1" numFmtId="4">
    <oc r="H721">
      <v>2430953</v>
    </oc>
    <nc r="H721">
      <v>2149664</v>
    </nc>
  </rcc>
  <rcc rId="19256" sId="1" numFmtId="4">
    <oc r="G722">
      <v>975</v>
    </oc>
    <nc r="G722">
      <v>842</v>
    </nc>
  </rcc>
  <rcc rId="19257" sId="1" numFmtId="4">
    <oc r="H722">
      <v>2516114</v>
    </oc>
    <nc r="H722">
      <v>2172890</v>
    </nc>
  </rcc>
  <rcc rId="19258" sId="1" numFmtId="4">
    <oc r="G723">
      <v>1638</v>
    </oc>
    <nc r="G723">
      <v>940</v>
    </nc>
  </rcc>
  <rcc rId="19259" sId="1" numFmtId="4">
    <oc r="H723">
      <v>4227071</v>
    </oc>
    <nc r="H723">
      <v>2425792</v>
    </nc>
  </rcc>
  <rcc rId="19260" sId="1" numFmtId="4">
    <oc r="G724">
      <v>1565</v>
    </oc>
    <nc r="G724">
      <v>1060</v>
    </nc>
  </rcc>
  <rcc rId="19261" sId="1" numFmtId="4">
    <oc r="H724">
      <v>4038685</v>
    </oc>
    <nc r="H724">
      <v>3225675</v>
    </nc>
  </rcc>
  <rcc rId="19262" sId="1" numFmtId="4">
    <oc r="G725">
      <v>1103</v>
    </oc>
    <nc r="G725">
      <v>1304</v>
    </nc>
  </rcc>
  <rcc rId="19263" sId="1" numFmtId="4">
    <oc r="H725">
      <v>2846434</v>
    </oc>
    <nc r="H725">
      <v>3365141</v>
    </nc>
  </rcc>
  <rcc rId="19264" sId="1" numFmtId="4">
    <oc r="G726">
      <v>1038</v>
    </oc>
    <nc r="G726">
      <v>863</v>
    </nc>
  </rcc>
  <rcc rId="19265" sId="1" numFmtId="4">
    <oc r="H726">
      <v>3158727</v>
    </oc>
    <nc r="H726">
      <v>2626186</v>
    </nc>
  </rcc>
  <rcc rId="19266" sId="1" numFmtId="4">
    <oc r="G727">
      <v>1065</v>
    </oc>
    <nc r="G727">
      <v>960</v>
    </nc>
  </rcc>
  <rcc rId="19267" sId="1" numFmtId="4">
    <oc r="H727">
      <v>3240890</v>
    </oc>
    <nc r="H727">
      <v>2921366</v>
    </nc>
  </rcc>
  <rcc rId="19268" sId="1" numFmtId="4">
    <oc r="G728">
      <v>842</v>
    </oc>
    <nc r="G728">
      <v>243</v>
    </nc>
  </rcc>
  <rcc rId="19269" sId="1" numFmtId="4">
    <oc r="H728">
      <v>2172890</v>
    </oc>
    <nc r="H728">
      <v>739470</v>
    </nc>
  </rcc>
  <rcc rId="19270" sId="1" numFmtId="4">
    <oc r="G729">
      <v>950</v>
    </oc>
    <nc r="G729">
      <v>595</v>
    </nc>
  </rcc>
  <rcc rId="19271" sId="1" numFmtId="4">
    <oc r="H729">
      <v>2451598</v>
    </oc>
    <nc r="H729">
      <v>1810638</v>
    </nc>
  </rcc>
  <rcc rId="19272" sId="1" numFmtId="4">
    <oc r="G730">
      <v>619.07399999999996</v>
    </oc>
    <nc r="G730">
      <v>1120</v>
    </nc>
  </rcc>
  <rcc rId="19273" sId="1" numFmtId="4">
    <oc r="H730">
      <v>1883897</v>
    </oc>
    <nc r="H730">
      <v>2890305</v>
    </nc>
  </rcc>
  <rcc rId="19274" sId="1" numFmtId="4">
    <oc r="G731">
      <v>400.92900000000003</v>
    </oc>
    <nc r="G731">
      <v>1180</v>
    </nc>
  </rcc>
  <rcc rId="19275" sId="1" numFmtId="4">
    <oc r="H731">
      <v>1220063</v>
    </oc>
    <nc r="H731">
      <v>3045143</v>
    </nc>
  </rcc>
  <rcc rId="19276" sId="1" numFmtId="4">
    <oc r="G732">
      <v>361</v>
    </oc>
    <nc r="G732">
      <v>1120</v>
    </nc>
  </rcc>
  <rcc rId="19277" sId="1" numFmtId="4">
    <oc r="H732">
      <v>1098555</v>
    </oc>
    <nc r="H732">
      <v>2890305</v>
    </nc>
  </rcc>
  <rcc rId="19278" sId="1" numFmtId="4">
    <oc r="G733">
      <v>874</v>
    </oc>
    <nc r="G733">
      <v>953</v>
    </nc>
  </rcc>
  <rcc rId="19279" sId="1" numFmtId="4">
    <oc r="H733">
      <v>2255470</v>
    </oc>
    <nc r="H733">
      <v>2459340</v>
    </nc>
  </rcc>
  <rcc rId="19280" sId="1" numFmtId="4">
    <oc r="G734">
      <v>952</v>
    </oc>
    <nc r="G734">
      <v>1340</v>
    </nc>
  </rcc>
  <rcc rId="19281" sId="1" numFmtId="4">
    <oc r="H734">
      <v>2456759</v>
    </oc>
    <nc r="H734">
      <v>3458044</v>
    </nc>
  </rcc>
  <rcc rId="19282" sId="1" numFmtId="4">
    <oc r="G735">
      <v>839</v>
    </oc>
    <nc r="G735">
      <v>502</v>
    </nc>
  </rcc>
  <rcc rId="19283" sId="1" numFmtId="4">
    <oc r="H735">
      <v>2165148</v>
    </oc>
    <nc r="H735">
      <v>1527631</v>
    </nc>
  </rcc>
  <rcc rId="19284" sId="1" numFmtId="4">
    <oc r="G736">
      <v>770</v>
    </oc>
    <nc r="G736">
      <v>960</v>
    </nc>
  </rcc>
  <rcc rId="19285" sId="1" numFmtId="4">
    <oc r="H736">
      <v>2343179</v>
    </oc>
    <nc r="H736">
      <v>2477404</v>
    </nc>
  </rcc>
  <rcc rId="19286" sId="1" numFmtId="4">
    <oc r="G737">
      <v>1260</v>
    </oc>
    <nc r="G737">
      <v>912</v>
    </nc>
  </rcc>
  <rcc rId="19287" sId="1" numFmtId="4">
    <oc r="H737">
      <v>3251593</v>
    </oc>
    <nc r="H737">
      <v>2775298</v>
    </nc>
  </rcc>
  <rcc rId="19288" sId="1" numFmtId="4">
    <oc r="G738">
      <v>287</v>
    </oc>
    <nc r="G738">
      <v>294</v>
    </nc>
  </rcc>
  <rcc rId="19289" sId="1" numFmtId="4">
    <oc r="H738">
      <v>873366</v>
    </oc>
    <nc r="H738">
      <v>894668</v>
    </nc>
  </rcc>
  <rcc rId="19290" sId="1" numFmtId="4">
    <oc r="G739">
      <v>694</v>
    </oc>
    <nc r="G739">
      <v>319</v>
    </nc>
  </rcc>
  <rcc rId="19291" sId="1" numFmtId="4">
    <oc r="H739">
      <v>2111904</v>
    </oc>
    <nc r="H739">
      <v>970745</v>
    </nc>
  </rcc>
  <rcc rId="19292" sId="1" numFmtId="4">
    <oc r="G740">
      <v>884</v>
    </oc>
    <nc r="G740">
      <v>290</v>
    </nc>
  </rcc>
  <rcc rId="19293" sId="1" numFmtId="4">
    <oc r="H740">
      <v>2690091</v>
    </oc>
    <nc r="H740">
      <v>882496</v>
    </nc>
  </rcc>
  <rcc rId="19294" sId="1" numFmtId="4">
    <oc r="G741">
      <v>679</v>
    </oc>
    <nc r="G741">
      <v>620</v>
    </nc>
  </rcc>
  <rcc rId="19295" sId="1" numFmtId="4">
    <oc r="H741">
      <v>2066258</v>
    </oc>
    <nc r="H741">
      <v>1599990</v>
    </nc>
  </rcc>
  <rcc rId="19296" sId="1" numFmtId="4">
    <oc r="G742">
      <v>1100</v>
    </oc>
    <nc r="G742">
      <v>93897.265999999989</v>
    </nc>
  </rcc>
  <rcc rId="19297" sId="1" numFmtId="4">
    <oc r="H742">
      <v>3347399</v>
    </oc>
    <nc r="H742">
      <v>268742817</v>
    </nc>
  </rcc>
  <rcc rId="19298" sId="1" numFmtId="4">
    <oc r="G743">
      <v>884</v>
    </oc>
    <nc r="G743">
      <v>148.29</v>
    </nc>
  </rcc>
  <rcc rId="19299" sId="1" numFmtId="4">
    <oc r="H743">
      <v>2281276</v>
    </oc>
    <nc r="H743">
      <v>451259</v>
    </nc>
  </rcc>
  <rcc rId="19300" sId="1" numFmtId="4">
    <oc r="G744">
      <v>973</v>
    </oc>
    <nc r="G744">
      <v>145.75199999999998</v>
    </nc>
  </rcc>
  <rcc rId="19301" sId="1" numFmtId="4">
    <oc r="H744">
      <v>2960926</v>
    </oc>
    <nc r="H744">
      <v>443536</v>
    </nc>
  </rcc>
  <rcc rId="19302" sId="1" numFmtId="4">
    <oc r="G745">
      <v>250</v>
    </oc>
    <nc r="G745">
      <v>390</v>
    </nc>
  </rcc>
  <rcc rId="19303" sId="1" numFmtId="4">
    <oc r="H745">
      <v>760772</v>
    </oc>
    <nc r="H745">
      <v>1186805</v>
    </nc>
  </rcc>
  <rcc rId="19304" sId="1" numFmtId="4">
    <oc r="G746">
      <v>250</v>
    </oc>
    <nc r="G746">
      <v>151.16999999999999</v>
    </nc>
  </rcc>
  <rcc rId="19305" sId="1" numFmtId="4">
    <oc r="H746">
      <v>760772</v>
    </oc>
    <nc r="H746">
      <v>460023</v>
    </nc>
  </rcc>
  <rcc rId="19306" sId="1" numFmtId="4">
    <oc r="G747">
      <v>973</v>
    </oc>
    <nc r="G747">
      <v>284</v>
    </nc>
  </rcc>
  <rcc rId="19307" sId="1" numFmtId="4">
    <oc r="H747">
      <v>2510952</v>
    </oc>
    <nc r="H747">
      <v>864237</v>
    </nc>
  </rcc>
  <rcc rId="19308" sId="1" numFmtId="4">
    <oc r="G748">
      <v>250</v>
    </oc>
    <nc r="G748">
      <v>321</v>
    </nc>
  </rcc>
  <rcc rId="19309" sId="1" numFmtId="4">
    <oc r="H748">
      <v>760772</v>
    </oc>
    <nc r="H748">
      <v>976831</v>
    </nc>
  </rcc>
  <rcc rId="19310" sId="1" numFmtId="4">
    <oc r="G749">
      <v>290</v>
    </oc>
    <nc r="G749">
      <v>232.2</v>
    </nc>
  </rcc>
  <rcc rId="19311" sId="1" numFmtId="4">
    <oc r="H749">
      <v>882496</v>
    </oc>
    <nc r="H749">
      <v>706605</v>
    </nc>
  </rcc>
  <rcc rId="19312" sId="1" numFmtId="4">
    <oc r="G750">
      <v>442.17599999999999</v>
    </oc>
    <nc r="G750">
      <v>318.85199999999998</v>
    </nc>
  </rcc>
  <rcc rId="19313" sId="1" numFmtId="4">
    <oc r="H750">
      <v>1345581</v>
    </oc>
    <nc r="H750">
      <v>970295</v>
    </nc>
  </rcc>
  <rcc rId="19314" sId="1" numFmtId="4">
    <oc r="G751">
      <v>348.32399999999996</v>
    </oc>
    <nc r="G751">
      <v>344.44200000000001</v>
    </nc>
  </rcc>
  <rcc rId="19315" sId="1" numFmtId="4">
    <oc r="H751">
      <v>1059981</v>
    </oc>
    <nc r="H751">
      <v>1048168</v>
    </nc>
  </rcc>
  <rcc rId="19316" sId="1" numFmtId="4">
    <oc r="G752">
      <v>322.33199999999999</v>
    </oc>
    <nc r="G752">
      <v>1720</v>
    </nc>
  </rcc>
  <rcc rId="19317" sId="1" numFmtId="4">
    <oc r="H752">
      <v>980885</v>
    </oc>
    <nc r="H752">
      <v>4438683</v>
    </nc>
  </rcc>
  <rcc rId="19318" sId="1" numFmtId="4">
    <oc r="G753">
      <v>436.98</v>
    </oc>
    <nc r="G753">
      <v>323.30400000000003</v>
    </nc>
  </rcc>
  <rcc rId="19319" sId="1" numFmtId="4">
    <oc r="H753">
      <v>1329769</v>
    </oc>
    <nc r="H753">
      <v>983843</v>
    </nc>
  </rcc>
  <rcc rId="19320" sId="1" numFmtId="4">
    <oc r="G754">
      <v>921</v>
    </oc>
    <nc r="G754">
      <v>882</v>
    </nc>
  </rcc>
  <rcc rId="19321" sId="1" numFmtId="4">
    <oc r="H754">
      <v>2376760</v>
    </oc>
    <nc r="H754">
      <v>2684005</v>
    </nc>
  </rcc>
  <rcc rId="19322" sId="1" numFmtId="4">
    <oc r="G755">
      <v>1230</v>
    </oc>
    <nc r="G755">
      <v>336</v>
    </nc>
  </rcc>
  <rcc rId="19323" sId="1" numFmtId="4">
    <oc r="H755">
      <v>3743000</v>
    </oc>
    <nc r="H755">
      <v>1022478</v>
    </nc>
  </rcc>
  <rcc rId="19324" sId="1" numFmtId="4">
    <oc r="G756">
      <v>1222</v>
    </oc>
    <nc r="G756">
      <v>464.02799999999996</v>
    </nc>
  </rcc>
  <rcc rId="19325" sId="1" numFmtId="4">
    <oc r="H756">
      <v>3718655</v>
    </oc>
    <nc r="H756">
      <v>1412078</v>
    </nc>
  </rcc>
  <rcc rId="19326" sId="1" numFmtId="4">
    <oc r="G757">
      <v>1230</v>
    </oc>
    <nc r="G757">
      <v>889</v>
    </nc>
  </rcc>
  <rcc rId="19327" sId="1" numFmtId="4">
    <oc r="H757">
      <v>3743000</v>
    </oc>
    <nc r="H757">
      <v>2705307</v>
    </nc>
  </rcc>
  <rcc rId="19328" sId="1" numFmtId="4">
    <oc r="G758">
      <v>287</v>
    </oc>
    <nc r="G758">
      <v>884</v>
    </nc>
  </rcc>
  <rcc rId="19329" sId="1" numFmtId="4">
    <oc r="H758">
      <v>873366</v>
    </oc>
    <nc r="H758">
      <v>2690091</v>
    </nc>
  </rcc>
  <rcc rId="19330" sId="1" numFmtId="4">
    <oc r="G759">
      <v>1513</v>
    </oc>
    <nc r="G759">
      <v>998</v>
    </nc>
  </rcc>
  <rcc rId="19331" sId="1" numFmtId="4">
    <oc r="H759">
      <v>3904493</v>
    </oc>
    <nc r="H759">
      <v>2575468</v>
    </nc>
  </rcc>
  <rcc rId="19332" sId="1" numFmtId="4">
    <oc r="G760">
      <v>1281</v>
    </oc>
    <nc r="G760">
      <v>875</v>
    </nc>
  </rcc>
  <rcc rId="19333" sId="1" numFmtId="4">
    <oc r="H760">
      <v>3305787</v>
    </oc>
    <nc r="H760">
      <v>2662703</v>
    </nc>
  </rcc>
  <rcc rId="19334" sId="1" numFmtId="4">
    <oc r="G761">
      <v>897</v>
    </oc>
    <nc r="G761">
      <v>497</v>
    </nc>
  </rcc>
  <rcc rId="19335" sId="1" numFmtId="4">
    <oc r="H761">
      <v>2314825</v>
    </oc>
    <nc r="H761">
      <v>1282573</v>
    </nc>
  </rcc>
  <rcc rId="19336" sId="1" numFmtId="4">
    <oc r="G762">
      <v>947</v>
    </oc>
    <nc r="G762">
      <v>432</v>
    </nc>
  </rcc>
  <rcc rId="19337" sId="1" numFmtId="4">
    <oc r="H762">
      <v>2881806</v>
    </oc>
    <nc r="H762">
      <v>1114832</v>
    </nc>
  </rcc>
  <rcc rId="19338" sId="1" numFmtId="4">
    <oc r="G763">
      <v>833</v>
    </oc>
    <nc r="G763">
      <v>913</v>
    </nc>
  </rcc>
  <rcc rId="19339" sId="1" numFmtId="4">
    <oc r="H763">
      <v>2149664</v>
    </oc>
    <nc r="H763">
      <v>2356115</v>
    </nc>
  </rcc>
  <rcc rId="19340" sId="1" numFmtId="4">
    <oc r="G764">
      <v>842</v>
    </oc>
    <nc r="G764">
      <v>170.46</v>
    </nc>
  </rcc>
  <rcc rId="19341" sId="1" numFmtId="4">
    <oc r="H764">
      <v>2172890</v>
    </oc>
    <nc r="H764">
      <v>518725</v>
    </nc>
  </rcc>
  <rcc rId="19342" sId="1" numFmtId="4">
    <oc r="G765">
      <v>940</v>
    </oc>
    <nc r="G765">
      <v>437</v>
    </nc>
  </rcc>
  <rcc rId="19343" sId="1" numFmtId="4">
    <oc r="H765">
      <v>2425792</v>
    </oc>
    <nc r="H765">
      <v>1329830</v>
    </nc>
  </rcc>
  <rcc rId="19344" sId="1" numFmtId="4">
    <oc r="G766">
      <v>1060</v>
    </oc>
    <nc r="G766">
      <v>544</v>
    </nc>
  </rcc>
  <rcc rId="19345" sId="1" numFmtId="4">
    <oc r="H766">
      <v>3225675</v>
    </oc>
    <nc r="H766">
      <v>1655440</v>
    </nc>
  </rcc>
  <rcc rId="19346" sId="1" numFmtId="4">
    <oc r="G767">
      <v>1304</v>
    </oc>
    <nc r="G767">
      <v>446</v>
    </nc>
  </rcc>
  <rcc rId="19347" sId="1" numFmtId="4">
    <oc r="H767">
      <v>3365141</v>
    </oc>
    <nc r="H767">
      <v>1357218</v>
    </nc>
  </rcc>
  <rcc rId="19348" sId="1" numFmtId="4">
    <oc r="G768">
      <v>863</v>
    </oc>
    <nc r="G768">
      <v>1180</v>
    </nc>
  </rcc>
  <rcc rId="19349" sId="1" numFmtId="4">
    <oc r="H768">
      <v>2626186</v>
    </oc>
    <nc r="H768">
      <v>3045143</v>
    </nc>
  </rcc>
  <rcc rId="19350" sId="1" numFmtId="4">
    <oc r="G769">
      <v>960</v>
    </oc>
    <nc r="G769">
      <v>1340</v>
    </nc>
  </rcc>
  <rcc rId="19351" sId="1" numFmtId="4">
    <oc r="H769">
      <v>2921366</v>
    </oc>
    <nc r="H769">
      <v>4077740</v>
    </nc>
  </rcc>
  <rcc rId="19352" sId="1" numFmtId="4">
    <oc r="G770">
      <v>243</v>
    </oc>
    <nc r="G770">
      <v>383.51400000000001</v>
    </nc>
  </rcc>
  <rcc rId="19353" sId="1" numFmtId="4">
    <oc r="H770">
      <v>739470</v>
    </oc>
    <nc r="H770">
      <v>1167067</v>
    </nc>
  </rcc>
  <rcc rId="19354" sId="1" numFmtId="4">
    <oc r="G771">
      <v>595</v>
    </oc>
    <nc r="G771">
      <v>382.90799999999996</v>
    </nc>
  </rcc>
  <rcc rId="19355" sId="1" numFmtId="4">
    <oc r="H771">
      <v>1810638</v>
    </oc>
    <nc r="H771">
      <v>1165223</v>
    </nc>
  </rcc>
  <rcc rId="19356" sId="1" numFmtId="4">
    <oc r="G772">
      <v>1120</v>
    </oc>
    <nc r="G772">
      <v>270.52199999999999</v>
    </nc>
  </rcc>
  <rcc rId="19357" sId="1" numFmtId="4">
    <oc r="H772">
      <v>2890305</v>
    </oc>
    <nc r="H772">
      <v>823222</v>
    </nc>
  </rcc>
  <rcc rId="19358" sId="1" numFmtId="4">
    <oc r="G773">
      <v>1180</v>
    </oc>
    <nc r="G773">
      <v>303.75</v>
    </nc>
  </rcc>
  <rcc rId="19359" sId="1" numFmtId="4">
    <oc r="H773">
      <v>3045143</v>
    </oc>
    <nc r="H773">
      <v>924338</v>
    </nc>
  </rcc>
  <rcc rId="19360" sId="1" numFmtId="4">
    <oc r="G774">
      <v>1120</v>
    </oc>
    <nc r="G774">
      <v>400.61400000000003</v>
    </nc>
  </rcc>
  <rcc rId="19361" sId="1" numFmtId="4">
    <oc r="H774">
      <v>2890305</v>
    </oc>
    <nc r="H774">
      <v>1219104</v>
    </nc>
  </rcc>
  <rcc rId="19362" sId="1" numFmtId="4">
    <oc r="G775">
      <v>953</v>
    </oc>
    <nc r="G775">
      <v>881</v>
    </nc>
  </rcc>
  <rcc rId="19363" sId="1" numFmtId="4">
    <oc r="H775">
      <v>2459340</v>
    </oc>
    <nc r="H775">
      <v>2680962</v>
    </nc>
  </rcc>
  <rcc rId="19364" sId="1" numFmtId="4">
    <oc r="G776">
      <v>1340</v>
    </oc>
    <nc r="G776">
      <v>990.21599999999989</v>
    </nc>
  </rcc>
  <rcc rId="19365" sId="1" numFmtId="4">
    <oc r="H776">
      <v>3458044</v>
    </oc>
    <nc r="H776">
      <v>3013316</v>
    </nc>
  </rcc>
  <rcc rId="19366" sId="1" numFmtId="4">
    <oc r="G777">
      <v>502</v>
    </oc>
    <nc r="G777">
      <v>960</v>
    </nc>
  </rcc>
  <rcc rId="19367" sId="1" numFmtId="4">
    <oc r="H777">
      <v>1527631</v>
    </oc>
    <nc r="H777">
      <v>2477404</v>
    </nc>
  </rcc>
  <rcc rId="19368" sId="1" numFmtId="4">
    <oc r="G778">
      <v>960</v>
    </oc>
    <nc r="G778">
      <v>888</v>
    </nc>
  </rcc>
  <rcc rId="19369" sId="1" numFmtId="4">
    <oc r="H778">
      <v>2477404</v>
    </oc>
    <nc r="H778">
      <v>2702263</v>
    </nc>
  </rcc>
  <rcc rId="19370" sId="1" numFmtId="4">
    <oc r="G779">
      <v>912</v>
    </oc>
    <nc r="G779">
      <v>398</v>
    </nc>
  </rcc>
  <rcc rId="19371" sId="1" numFmtId="4">
    <oc r="H779">
      <v>2775298</v>
    </oc>
    <nc r="H779">
      <v>1211149</v>
    </nc>
  </rcc>
  <rcc rId="19372" sId="1" numFmtId="4">
    <oc r="G780">
      <v>294</v>
    </oc>
    <nc r="G780">
      <v>343</v>
    </nc>
  </rcc>
  <rcc rId="19373" sId="1" numFmtId="4">
    <oc r="H780">
      <v>894668</v>
    </oc>
    <nc r="H780">
      <v>1043779</v>
    </nc>
  </rcc>
  <rcc rId="19374" sId="1" numFmtId="4">
    <oc r="G781">
      <v>319</v>
    </oc>
    <nc r="G781">
      <v>681</v>
    </nc>
  </rcc>
  <rcc rId="19375" sId="1" numFmtId="4">
    <oc r="H781">
      <v>970745</v>
    </oc>
    <nc r="H781">
      <v>2072344</v>
    </nc>
  </rcc>
  <rcc rId="19376" sId="1" numFmtId="4">
    <oc r="G782">
      <v>290</v>
    </oc>
    <nc r="G782">
      <v>534</v>
    </nc>
  </rcc>
  <rcc rId="19377" sId="1" numFmtId="4">
    <oc r="H782">
      <v>882496</v>
    </oc>
    <nc r="H782">
      <v>1625010</v>
    </nc>
  </rcc>
  <rcc rId="19378" sId="1" numFmtId="4">
    <oc r="G783">
      <v>620</v>
    </oc>
    <nc r="G783">
      <v>907</v>
    </nc>
  </rcc>
  <rcc rId="19379" sId="1" numFmtId="4">
    <oc r="H783">
      <v>1599990</v>
    </oc>
    <nc r="H783">
      <v>2760082</v>
    </nc>
  </rcc>
  <rcc rId="19380" sId="1" numFmtId="4">
    <oc r="G784">
      <v>65219.121999999996</v>
    </oc>
    <nc r="G784">
      <v>320</v>
    </nc>
  </rcc>
  <rcc rId="19381" sId="1" numFmtId="4">
    <oc r="H784">
      <v>186836736</v>
    </oc>
    <nc r="H784">
      <v>973788</v>
    </nc>
  </rcc>
  <rcc rId="19382" sId="1" numFmtId="4">
    <oc r="G785">
      <v>148.29</v>
    </oc>
    <nc r="G785">
      <v>310.97399999999999</v>
    </nc>
  </rcc>
  <rcc rId="19383" sId="1" numFmtId="4">
    <oc r="H785">
      <v>451259</v>
    </oc>
    <nc r="H785">
      <v>946321</v>
    </nc>
  </rcc>
  <rcc rId="19384" sId="1" numFmtId="4">
    <oc r="G786">
      <v>145.75199999999998</v>
    </oc>
    <nc r="G786">
      <v>506.59800000000001</v>
    </nc>
  </rcc>
  <rcc rId="19385" sId="1" numFmtId="4">
    <oc r="H786">
      <v>443536</v>
    </oc>
    <nc r="H786">
      <v>1541623</v>
    </nc>
  </rcc>
  <rcc rId="19386" sId="1" numFmtId="4">
    <oc r="G787">
      <v>151.16999999999999</v>
    </oc>
    <nc r="G787">
      <v>250.428</v>
    </nc>
  </rcc>
  <rcc rId="19387" sId="1" numFmtId="4">
    <oc r="H787">
      <v>460023</v>
    </oc>
    <nc r="H787">
      <v>762074</v>
    </nc>
  </rcc>
  <rcc rId="19388" sId="1" numFmtId="4">
    <oc r="G788">
      <v>284</v>
    </oc>
    <nc r="G788">
      <v>1187</v>
    </nc>
  </rcc>
  <rcc rId="19389" sId="1" numFmtId="4">
    <oc r="H788">
      <v>864237</v>
    </oc>
    <nc r="H788">
      <v>3063207</v>
    </nc>
  </rcc>
  <rcc rId="19390" sId="1" numFmtId="4">
    <oc r="G789">
      <v>321</v>
    </oc>
    <nc r="G789">
      <v>430</v>
    </nc>
  </rcc>
  <rcc rId="19391" sId="1" numFmtId="4">
    <oc r="H789">
      <v>976831</v>
    </oc>
    <nc r="H789">
      <v>1308528</v>
    </nc>
  </rcc>
  <rcc rId="19392" sId="1" numFmtId="4">
    <oc r="G790">
      <v>232.2</v>
    </oc>
    <nc r="G790">
      <v>763</v>
    </nc>
  </rcc>
  <rcc rId="19393" sId="1" numFmtId="4">
    <oc r="H790">
      <v>706605</v>
    </oc>
    <nc r="H790">
      <v>2321877</v>
    </nc>
  </rcc>
  <rcc rId="19394" sId="1" numFmtId="4">
    <oc r="G791">
      <v>318.85199999999998</v>
    </oc>
    <nc r="G791">
      <v>144</v>
    </nc>
  </rcc>
  <rcc rId="19395" sId="1" numFmtId="4">
    <oc r="H791">
      <v>970295</v>
    </oc>
    <nc r="H791">
      <v>438204</v>
    </nc>
  </rcc>
  <rcc rId="19396" sId="1" numFmtId="4">
    <oc r="G792">
      <v>344.44200000000001</v>
    </oc>
    <nc r="G792">
      <v>680</v>
    </nc>
  </rcc>
  <rcc rId="19397" sId="1" numFmtId="4">
    <oc r="H792">
      <v>1048168</v>
    </oc>
    <nc r="H792">
      <v>2069301</v>
    </nc>
  </rcc>
  <rcc rId="19398" sId="1" numFmtId="4">
    <oc r="G793">
      <v>323.30400000000003</v>
    </oc>
    <nc r="G793">
      <v>560</v>
    </nc>
  </rcc>
  <rcc rId="19399" sId="1" numFmtId="4">
    <oc r="H793">
      <v>983843</v>
    </oc>
    <nc r="H793">
      <v>1704130</v>
    </nc>
  </rcc>
  <rcc rId="19400" sId="1" numFmtId="4">
    <oc r="G794">
      <v>432</v>
    </oc>
    <nc r="G794">
      <v>351.84</v>
    </nc>
  </rcc>
  <rcc rId="19401" sId="1" numFmtId="4">
    <oc r="H794">
      <v>1114832</v>
    </oc>
    <nc r="H794">
      <v>1070680</v>
    </nc>
  </rcc>
  <rcc rId="19402" sId="1" numFmtId="4">
    <oc r="G795">
      <v>913</v>
    </oc>
    <nc r="G795">
      <v>272.88</v>
    </nc>
  </rcc>
  <rcc rId="19403" sId="1" numFmtId="4">
    <oc r="H795">
      <v>2356115</v>
    </oc>
    <nc r="H795">
      <v>830398</v>
    </nc>
  </rcc>
  <rcc rId="19404" sId="1" numFmtId="4">
    <oc r="G796">
      <v>170.46</v>
    </oc>
    <nc r="G796">
      <v>249.41399999999999</v>
    </nc>
  </rcc>
  <rcc rId="19405" sId="1" numFmtId="4">
    <oc r="H796">
      <v>518725</v>
    </oc>
    <nc r="H796">
      <v>758989</v>
    </nc>
  </rcc>
  <rcc rId="19406" sId="1" numFmtId="4">
    <oc r="G797">
      <v>437</v>
    </oc>
    <nc r="G797">
      <v>319.98599999999993</v>
    </nc>
  </rcc>
  <rcc rId="19407" sId="1" numFmtId="4">
    <oc r="H797">
      <v>1329830</v>
    </oc>
    <nc r="H797">
      <v>973746</v>
    </nc>
  </rcc>
  <rcc rId="19408" sId="1" numFmtId="4">
    <oc r="G798">
      <v>544</v>
    </oc>
    <nc r="G798">
      <v>243.06</v>
    </nc>
  </rcc>
  <rcc rId="19409" sId="1" numFmtId="4">
    <oc r="H798">
      <v>1655440</v>
    </oc>
    <nc r="H798">
      <v>739653</v>
    </nc>
  </rcc>
  <rcc rId="19410" sId="1" numFmtId="4">
    <oc r="G799">
      <v>446</v>
    </oc>
    <nc r="G799">
      <v>480.18</v>
    </nc>
  </rcc>
  <rcc rId="19411" sId="1" numFmtId="4">
    <oc r="H799">
      <v>1357218</v>
    </oc>
    <nc r="H799">
      <v>1461230</v>
    </nc>
  </rcc>
  <rcc rId="19412" sId="1" numFmtId="4">
    <oc r="G800">
      <v>383.51400000000001</v>
    </oc>
    <nc r="G800">
      <v>239.05199999999999</v>
    </nc>
  </rcc>
  <rcc rId="19413" sId="1" numFmtId="4">
    <oc r="H800">
      <v>1167067</v>
    </oc>
    <nc r="H800">
      <v>727456</v>
    </nc>
  </rcc>
  <rcc rId="19414" sId="1" numFmtId="4">
    <oc r="G801">
      <v>382.90799999999996</v>
    </oc>
    <nc r="G801">
      <v>245.202</v>
    </nc>
  </rcc>
  <rcc rId="19415" sId="1" numFmtId="4">
    <oc r="H801">
      <v>1165223</v>
    </oc>
    <nc r="H801">
      <v>746171</v>
    </nc>
  </rcc>
  <rcc rId="19416" sId="1" numFmtId="4">
    <oc r="G802">
      <v>270.52199999999999</v>
    </oc>
    <nc r="G802">
      <v>247.35</v>
    </nc>
  </rcc>
  <rcc rId="19417" sId="1" numFmtId="4">
    <oc r="H802">
      <v>823222</v>
    </oc>
    <nc r="H802">
      <v>752708</v>
    </nc>
  </rcc>
  <rcc rId="19418" sId="1" numFmtId="4">
    <oc r="G803">
      <v>303.75</v>
    </oc>
    <nc r="G803">
      <v>319.06799999999998</v>
    </nc>
  </rcc>
  <rcc rId="19419" sId="1" numFmtId="4">
    <oc r="H803">
      <v>924338</v>
    </oc>
    <nc r="H803">
      <v>970952</v>
    </nc>
  </rcc>
  <rcc rId="19420" sId="1" numFmtId="4">
    <oc r="G804">
      <v>400.61400000000003</v>
    </oc>
    <nc r="G804">
      <v>554.49</v>
    </nc>
  </rcc>
  <rcc rId="19421" sId="1" numFmtId="4">
    <oc r="H804">
      <v>1219104</v>
    </oc>
    <nc r="H804">
      <v>1687362</v>
    </nc>
  </rcc>
  <rcc rId="19422" sId="1" numFmtId="4">
    <oc r="G805">
      <v>506.59800000000001</v>
    </oc>
    <nc r="G805">
      <v>174.114</v>
    </nc>
  </rcc>
  <rcc rId="19423" sId="1" numFmtId="4">
    <oc r="H805">
      <v>1541623</v>
    </oc>
    <nc r="H805">
      <v>529844</v>
    </nc>
  </rcc>
  <rcc rId="19424" sId="1" numFmtId="4">
    <oc r="G806">
      <v>250.428</v>
    </oc>
    <nc r="G806">
      <v>351.76799999999997</v>
    </nc>
  </rcc>
  <rcc rId="19425" sId="1" numFmtId="4">
    <oc r="H806">
      <v>762074</v>
    </oc>
    <nc r="H806">
      <v>1070461</v>
    </nc>
  </rcc>
  <rcc rId="19426" sId="1" numFmtId="4">
    <oc r="G807">
      <v>1187</v>
    </oc>
    <nc r="G807">
      <v>253.66199999999998</v>
    </nc>
  </rcc>
  <rcc rId="19427" sId="1" numFmtId="4">
    <oc r="H807">
      <v>3063207</v>
    </oc>
    <nc r="H807">
      <v>771916</v>
    </nc>
  </rcc>
  <rcc rId="19428" sId="1" numFmtId="4">
    <oc r="G808">
      <v>430</v>
    </oc>
    <nc r="G808">
      <v>390.28199999999998</v>
    </nc>
  </rcc>
  <rcc rId="19429" sId="1" numFmtId="4">
    <oc r="H808">
      <v>1308528</v>
    </oc>
    <nc r="H808">
      <v>1187663</v>
    </nc>
  </rcc>
  <rcc rId="19430" sId="1" numFmtId="4">
    <oc r="G809">
      <v>763</v>
    </oc>
    <nc r="G809">
      <v>176.85599999999999</v>
    </nc>
  </rcc>
  <rcc rId="19431" sId="1" numFmtId="4">
    <oc r="H809">
      <v>2321877</v>
    </oc>
    <nc r="H809">
      <v>538188</v>
    </nc>
  </rcc>
  <rcc rId="19432" sId="1" numFmtId="4">
    <oc r="G810">
      <v>144</v>
    </oc>
    <nc r="G810">
      <v>361.05</v>
    </nc>
  </rcc>
  <rcc rId="19433" sId="1" numFmtId="4">
    <oc r="H810">
      <v>438204</v>
    </oc>
    <nc r="H810">
      <v>1098707</v>
    </nc>
  </rcc>
  <rcc rId="19434" sId="1" numFmtId="4">
    <oc r="G811">
      <v>680</v>
    </oc>
    <nc r="G811">
      <v>361.69800000000004</v>
    </nc>
  </rcc>
  <rcc rId="19435" sId="1" numFmtId="4">
    <oc r="H811">
      <v>2069301</v>
    </oc>
    <nc r="H811">
      <v>1100679</v>
    </nc>
  </rcc>
  <rcc rId="19436" sId="1" numFmtId="4">
    <oc r="G812">
      <v>560</v>
    </oc>
    <nc r="G812">
      <v>363.80400000000003</v>
    </nc>
  </rcc>
  <rcc rId="19437" sId="1" numFmtId="4">
    <oc r="H812">
      <v>1704130</v>
    </oc>
    <nc r="H812">
      <v>1107088</v>
    </nc>
  </rcc>
  <rcc rId="19438" sId="1" numFmtId="4">
    <oc r="G813">
      <v>351.84</v>
    </oc>
    <nc r="G813">
      <v>408.34800000000001</v>
    </nc>
  </rcc>
  <rcc rId="19439" sId="1" numFmtId="4">
    <oc r="H813">
      <v>1070680</v>
    </oc>
    <nc r="H813">
      <v>1242639</v>
    </nc>
  </rcc>
  <rcc rId="19440" sId="1" numFmtId="4">
    <oc r="G814">
      <v>272.88</v>
    </oc>
    <nc r="G814">
      <v>400</v>
    </nc>
  </rcc>
  <rcc rId="19441" sId="1" numFmtId="4">
    <oc r="H814">
      <v>830398</v>
    </oc>
    <nc r="H814">
      <v>1032252</v>
    </nc>
  </rcc>
  <rcc rId="19442" sId="1" numFmtId="4">
    <oc r="G815">
      <v>249.41399999999999</v>
    </oc>
    <nc r="G815">
      <v>400</v>
    </nc>
  </rcc>
  <rcc rId="19443" sId="1" numFmtId="4">
    <oc r="H815">
      <v>758989</v>
    </oc>
    <nc r="H815">
      <v>1032252</v>
    </nc>
  </rcc>
  <rcc rId="19444" sId="1" numFmtId="4">
    <oc r="G816">
      <v>319.98599999999993</v>
    </oc>
    <nc r="G816">
      <v>539</v>
    </nc>
  </rcc>
  <rcc rId="19445" sId="1" numFmtId="4">
    <oc r="H816">
      <v>973746</v>
    </oc>
    <nc r="H816">
      <v>1390959</v>
    </nc>
  </rcc>
  <rcc rId="19446" sId="1" numFmtId="4">
    <oc r="G817">
      <v>243.06</v>
    </oc>
    <nc r="G817">
      <v>750</v>
    </nc>
  </rcc>
  <rcc rId="19447" sId="1" numFmtId="4">
    <oc r="H817">
      <v>739653</v>
    </oc>
    <nc r="H817">
      <v>2282317</v>
    </nc>
  </rcc>
  <rcc rId="19448" sId="1" numFmtId="4">
    <oc r="G818">
      <v>480.18</v>
    </oc>
    <nc r="G818">
      <v>736.53599999999994</v>
    </nc>
  </rcc>
  <rcc rId="19449" sId="1" numFmtId="4">
    <oc r="H818">
      <v>1461230</v>
    </oc>
    <nc r="H818">
      <v>2241345</v>
    </nc>
  </rcc>
  <rcc rId="19450" sId="1" numFmtId="4">
    <oc r="G819">
      <v>239.05199999999999</v>
    </oc>
    <nc r="G819">
      <v>756.3359999999999</v>
    </nc>
  </rcc>
  <rcc rId="19451" sId="1" numFmtId="4">
    <oc r="H819">
      <v>727456</v>
    </oc>
    <nc r="H819">
      <v>2301598</v>
    </nc>
  </rcc>
  <rcc rId="19452" sId="1" numFmtId="4">
    <oc r="G820">
      <v>245.202</v>
    </oc>
    <nc r="G820">
      <v>348</v>
    </nc>
  </rcc>
  <rcc rId="19453" sId="1" numFmtId="4">
    <oc r="H820">
      <v>746171</v>
    </oc>
    <nc r="H820">
      <v>1058995</v>
    </nc>
  </rcc>
  <rcc rId="19454" sId="1" numFmtId="4">
    <oc r="G821">
      <v>247.35</v>
    </oc>
    <nc r="G821">
      <v>437</v>
    </nc>
  </rcc>
  <rcc rId="19455" sId="1" numFmtId="4">
    <oc r="H821">
      <v>752708</v>
    </oc>
    <nc r="H821">
      <v>1329830</v>
    </nc>
  </rcc>
  <rcc rId="19456" sId="1" numFmtId="4">
    <oc r="G822">
      <v>319.06799999999998</v>
    </oc>
    <nc r="G822">
      <v>385</v>
    </nc>
  </rcc>
  <rcc rId="19457" sId="1" numFmtId="4">
    <oc r="H822">
      <v>970952</v>
    </oc>
    <nc r="H822">
      <v>1171589</v>
    </nc>
  </rcc>
  <rcc rId="19458" sId="1" numFmtId="4">
    <oc r="G823">
      <v>554.49</v>
    </oc>
    <nc r="G823">
      <v>1495</v>
    </nc>
  </rcc>
  <rcc rId="19459" sId="1" numFmtId="4">
    <oc r="H823">
      <v>1687362</v>
    </oc>
    <nc r="H823">
      <v>4549419</v>
    </nc>
  </rcc>
  <rcc rId="19460" sId="1" numFmtId="4">
    <oc r="G824">
      <v>174.114</v>
    </oc>
    <nc r="G824">
      <v>646</v>
    </nc>
  </rcc>
  <rcc rId="19461" sId="1" numFmtId="4">
    <oc r="H824">
      <v>529844</v>
    </oc>
    <nc r="H824">
      <v>1965836</v>
    </nc>
  </rcc>
  <rcc rId="19462" sId="1" numFmtId="4">
    <oc r="G825">
      <v>351.76799999999997</v>
    </oc>
    <nc r="G825">
      <v>1340</v>
    </nc>
  </rcc>
  <rcc rId="19463" sId="1" numFmtId="4">
    <oc r="H825">
      <v>1070461</v>
    </oc>
    <nc r="H825">
      <v>3458044</v>
    </nc>
  </rcc>
  <rcc rId="19464" sId="1" numFmtId="4">
    <oc r="G826">
      <v>253.66199999999998</v>
    </oc>
    <nc r="G826">
      <v>700</v>
    </nc>
  </rcc>
  <rcc rId="19465" sId="1" numFmtId="4">
    <oc r="H826">
      <v>771916</v>
    </oc>
    <nc r="H826">
      <v>2130163</v>
    </nc>
  </rcc>
  <rcc rId="19466" sId="1" numFmtId="4">
    <oc r="G827">
      <v>348.73200000000003</v>
    </oc>
    <nc r="G827">
      <v>624</v>
    </nc>
  </rcc>
  <rcc rId="19467" sId="1" numFmtId="4">
    <oc r="H827">
      <v>1061222</v>
    </oc>
    <nc r="H827">
      <v>1898888</v>
    </nc>
  </rcc>
  <rcc rId="19468" sId="1" numFmtId="4">
    <oc r="G828">
      <v>176.85599999999999</v>
    </oc>
    <nc r="G828">
      <v>271</v>
    </nc>
  </rcc>
  <rcc rId="19469" sId="1" numFmtId="4">
    <oc r="H828">
      <v>538188</v>
    </oc>
    <nc r="H828">
      <v>824677</v>
    </nc>
  </rcc>
  <rcc rId="19470" sId="1" numFmtId="4">
    <oc r="G829">
      <v>361.05</v>
    </oc>
    <nc r="G829">
      <v>356</v>
    </nc>
  </rcc>
  <rcc rId="19471" sId="1" numFmtId="4">
    <oc r="H829">
      <v>1098707</v>
    </oc>
    <nc r="H829">
      <v>1083340</v>
    </nc>
  </rcc>
  <rcc rId="19472" sId="1" numFmtId="4">
    <oc r="G830">
      <v>361.69800000000004</v>
    </oc>
    <nc r="G830">
      <v>511</v>
    </nc>
  </rcc>
  <rcc rId="19473" sId="1" numFmtId="4">
    <oc r="H830">
      <v>1100679</v>
    </oc>
    <nc r="H830">
      <v>1555018</v>
    </nc>
  </rcc>
  <rcc rId="19474" sId="1" numFmtId="4">
    <oc r="G831">
      <v>363.80400000000003</v>
    </oc>
    <nc r="G831">
      <v>449</v>
    </nc>
  </rcc>
  <rcc rId="19475" sId="1" numFmtId="4">
    <oc r="H831">
      <v>1107088</v>
    </oc>
    <nc r="H831">
      <v>1366347</v>
    </nc>
  </rcc>
  <rcc rId="19476" sId="1" numFmtId="4">
    <oc r="G832">
      <v>408.34800000000001</v>
    </oc>
    <nc r="G832">
      <v>415</v>
    </nc>
  </rcc>
  <rcc rId="19477" sId="1" numFmtId="4">
    <oc r="H832">
      <v>1242639</v>
    </oc>
    <nc r="H832">
      <v>1262882</v>
    </nc>
  </rcc>
  <rcc rId="19478" sId="1" numFmtId="4">
    <oc r="G833">
      <v>400</v>
    </oc>
    <nc r="G833">
      <v>415</v>
    </nc>
  </rcc>
  <rcc rId="19479" sId="1" numFmtId="4">
    <oc r="H833">
      <v>1032252</v>
    </oc>
    <nc r="H833">
      <v>1262882</v>
    </nc>
  </rcc>
  <rcc rId="19480" sId="1" numFmtId="4">
    <oc r="G834">
      <v>400</v>
    </oc>
    <nc r="G834">
      <v>182</v>
    </nc>
  </rcc>
  <rcc rId="19481" sId="1" numFmtId="4">
    <oc r="H834">
      <v>1032252</v>
    </oc>
    <nc r="H834">
      <v>553842</v>
    </nc>
  </rcc>
  <rcc rId="19482" sId="1" numFmtId="4">
    <oc r="G835">
      <v>539</v>
    </oc>
    <nc r="G835">
      <v>349</v>
    </nc>
  </rcc>
  <rcc rId="19483" sId="1" numFmtId="4">
    <oc r="H835">
      <v>1390959</v>
    </oc>
    <nc r="H835">
      <v>1062038</v>
    </nc>
  </rcc>
  <rcc rId="19484" sId="1" numFmtId="4">
    <oc r="G836">
      <v>750</v>
    </oc>
    <nc r="G836">
      <v>261</v>
    </nc>
  </rcc>
  <rcc rId="19485" sId="1" numFmtId="4">
    <oc r="H836">
      <v>2282317</v>
    </oc>
    <nc r="H836">
      <v>794246</v>
    </nc>
  </rcc>
  <rcc rId="19486" sId="1" numFmtId="4">
    <oc r="G837">
      <v>736.53599999999994</v>
    </oc>
    <nc r="G837">
      <v>243</v>
    </nc>
  </rcc>
  <rcc rId="19487" sId="1" numFmtId="4">
    <oc r="H837">
      <v>2241345</v>
    </oc>
    <nc r="H837">
      <v>739470</v>
    </nc>
  </rcc>
  <rcc rId="19488" sId="1" numFmtId="4">
    <oc r="G838">
      <v>756.3359999999999</v>
    </oc>
    <nc r="G838">
      <v>210</v>
    </nc>
  </rcc>
  <rcc rId="19489" sId="1" numFmtId="4">
    <oc r="H838">
      <v>2301598</v>
    </oc>
    <nc r="H838">
      <v>639048</v>
    </nc>
  </rcc>
  <rcc rId="19490" sId="1" numFmtId="4">
    <oc r="G839">
      <v>348</v>
    </oc>
    <nc r="G839">
      <v>251</v>
    </nc>
  </rcc>
  <rcc rId="19491" sId="1" numFmtId="4">
    <oc r="H839">
      <v>1058995</v>
    </oc>
    <nc r="H839">
      <v>647738</v>
    </nc>
  </rcc>
  <rcc rId="19492" sId="1" numFmtId="4">
    <oc r="G840">
      <v>437</v>
    </oc>
    <nc r="G840">
      <v>576</v>
    </nc>
  </rcc>
  <rcc rId="19493" sId="1" numFmtId="4">
    <oc r="H840">
      <v>1329830</v>
    </oc>
    <nc r="H840">
      <v>1752819</v>
    </nc>
  </rcc>
  <rcc rId="19494" sId="1" numFmtId="4">
    <oc r="G841">
      <v>385</v>
    </oc>
    <nc r="G841">
      <v>470</v>
    </nc>
  </rcc>
  <rcc rId="19495" sId="1" numFmtId="4">
    <oc r="H841">
      <v>1171589</v>
    </oc>
    <nc r="H841">
      <v>1212896</v>
    </nc>
  </rcc>
  <rcc rId="19496" sId="1" numFmtId="4">
    <oc r="G842">
      <v>700</v>
    </oc>
    <nc r="G842">
      <v>964</v>
    </nc>
  </rcc>
  <rcc rId="19497" sId="1" numFmtId="4">
    <oc r="H842">
      <v>2130163</v>
    </oc>
    <nc r="H842">
      <v>2487727</v>
    </nc>
  </rcc>
  <rcc rId="19498" sId="1" numFmtId="4">
    <oc r="G843">
      <v>271</v>
    </oc>
    <nc r="G843">
      <v>720</v>
    </nc>
  </rcc>
  <rcc rId="19499" sId="1" numFmtId="4">
    <oc r="H843">
      <v>824677</v>
    </oc>
    <nc r="H843">
      <v>1858053</v>
    </nc>
  </rcc>
  <rcc rId="19500" sId="1" numFmtId="4">
    <oc r="G844">
      <v>356</v>
    </oc>
    <nc r="G844">
      <v>1280</v>
    </nc>
  </rcc>
  <rcc rId="19501" sId="1" numFmtId="4">
    <oc r="H844">
      <v>1083340</v>
    </oc>
    <nc r="H844">
      <v>3303206</v>
    </nc>
  </rcc>
  <rcc rId="19502" sId="1" numFmtId="4">
    <oc r="G845">
      <v>449</v>
    </oc>
    <nc r="G845">
      <v>1513</v>
    </nc>
  </rcc>
  <rcc rId="19503" sId="1" numFmtId="4">
    <oc r="H845">
      <v>1366347</v>
    </oc>
    <nc r="H845">
      <v>3904493</v>
    </nc>
  </rcc>
  <rcc rId="19504" sId="1" numFmtId="4">
    <oc r="G846">
      <v>415</v>
    </oc>
    <nc r="G846">
      <v>1510</v>
    </nc>
  </rcc>
  <rcc rId="19505" sId="1" numFmtId="4">
    <oc r="H846">
      <v>1262882</v>
    </oc>
    <nc r="H846">
      <v>3896751</v>
    </nc>
  </rcc>
  <rcc rId="19506" sId="1" numFmtId="4">
    <oc r="G847">
      <v>415</v>
    </oc>
    <nc r="G847">
      <v>359</v>
    </nc>
  </rcc>
  <rcc rId="19507" sId="1" numFmtId="4">
    <oc r="H847">
      <v>1262882</v>
    </oc>
    <nc r="H847">
      <v>1092469</v>
    </nc>
  </rcc>
  <rcc rId="19508" sId="1" numFmtId="4">
    <oc r="G848">
      <v>182</v>
    </oc>
    <nc r="G848">
      <v>452</v>
    </nc>
  </rcc>
  <rcc rId="19509" sId="1" numFmtId="4">
    <oc r="H848">
      <v>553842</v>
    </oc>
    <nc r="H848">
      <v>1375476</v>
    </nc>
  </rcc>
  <rcc rId="19510" sId="1" numFmtId="4">
    <oc r="G849">
      <v>349</v>
    </oc>
    <nc r="G849">
      <v>280.04399999999998</v>
    </nc>
  </rcc>
  <rcc rId="19511" sId="1" numFmtId="4">
    <oc r="H849">
      <v>1062038</v>
    </oc>
    <nc r="H849">
      <v>852199</v>
    </nc>
  </rcc>
  <rcc rId="19512" sId="1" numFmtId="4">
    <oc r="G850">
      <v>261</v>
    </oc>
    <nc r="G850">
      <v>279.80399999999997</v>
    </nc>
  </rcc>
  <rcc rId="19513" sId="1" numFmtId="4">
    <oc r="H850">
      <v>794246</v>
    </oc>
    <nc r="H850">
      <v>851468</v>
    </nc>
  </rcc>
  <rcc rId="19514" sId="1" numFmtId="4">
    <oc r="G851">
      <v>243</v>
    </oc>
    <nc r="G851">
      <v>438.84</v>
    </nc>
  </rcc>
  <rcc rId="19515" sId="1" numFmtId="4">
    <oc r="H851">
      <v>739470</v>
    </oc>
    <nc r="H851">
      <v>1335429</v>
    </nc>
  </rcc>
  <rcc rId="19516" sId="1" numFmtId="4">
    <oc r="G852">
      <v>210</v>
    </oc>
    <nc r="G852">
      <v>311.79599999999999</v>
    </nc>
  </rcc>
  <rcc rId="19517" sId="1" numFmtId="4">
    <oc r="H852">
      <v>639048</v>
    </oc>
    <nc r="H852">
      <v>948823</v>
    </nc>
  </rcc>
  <rcc rId="19518" sId="1" numFmtId="4">
    <oc r="G853">
      <v>251</v>
    </oc>
    <nc r="G853">
      <v>265.85399999999998</v>
    </nc>
  </rcc>
  <rcc rId="19519" sId="1" numFmtId="4">
    <oc r="H853">
      <v>647738</v>
    </oc>
    <nc r="H853">
      <v>809017</v>
    </nc>
  </rcc>
  <rcc rId="19520" sId="1" numFmtId="4">
    <oc r="G854">
      <v>576</v>
    </oc>
    <nc r="G854">
      <v>485.08199999999999</v>
    </nc>
  </rcc>
  <rcc rId="19521" sId="1" numFmtId="4">
    <oc r="H854">
      <v>1752819</v>
    </oc>
    <nc r="H854">
      <v>1476148</v>
    </nc>
  </rcc>
  <rcc rId="19522" sId="1" numFmtId="4">
    <oc r="G855">
      <v>470</v>
    </oc>
    <nc r="G855">
      <v>407.83800000000002</v>
    </nc>
  </rcc>
  <rcc rId="19523" sId="1" numFmtId="4">
    <oc r="H855">
      <v>1212896</v>
    </oc>
    <nc r="H855">
      <v>1241087</v>
    </nc>
  </rcc>
  <rcc rId="19524" sId="1" numFmtId="4">
    <oc r="G856">
      <v>359</v>
    </oc>
    <nc r="G856">
      <v>974.75399999999991</v>
    </nc>
  </rcc>
  <rcc rId="19525" sId="1" numFmtId="4">
    <oc r="H856">
      <v>1092469</v>
    </oc>
    <nc r="H856">
      <v>2966264</v>
    </nc>
  </rcc>
  <rcc rId="19526" sId="1" numFmtId="4">
    <oc r="G857">
      <v>280.04399999999998</v>
    </oc>
    <nc r="G857">
      <v>617.09399999999994</v>
    </nc>
  </rcc>
  <rcc rId="19527" sId="1" numFmtId="4">
    <oc r="H857">
      <v>852199</v>
    </oc>
    <nc r="H857">
      <v>1877872</v>
    </nc>
  </rcc>
  <rcc rId="19528" sId="1" numFmtId="4">
    <oc r="G858">
      <v>279.80399999999997</v>
    </oc>
    <nc r="G858">
      <v>181.37200000000001</v>
    </nc>
  </rcc>
  <rcc rId="19529" sId="1" numFmtId="4">
    <oc r="H858">
      <v>851468</v>
    </oc>
    <nc r="H858">
      <v>551931</v>
    </nc>
  </rcc>
  <rcc rId="19530" sId="1" numFmtId="4">
    <oc r="G859">
      <v>438.84</v>
    </oc>
    <nc r="G859">
      <v>1559</v>
    </nc>
  </rcc>
  <rcc rId="19531" sId="1" numFmtId="4">
    <oc r="H859">
      <v>1335429</v>
    </oc>
    <nc r="H859">
      <v>4023202</v>
    </nc>
  </rcc>
  <rcc rId="19532" sId="1" numFmtId="4">
    <oc r="G860">
      <v>311.79599999999999</v>
    </oc>
    <nc r="G860">
      <v>185.23599999999996</v>
    </nc>
  </rcc>
  <rcc rId="19533" sId="1" numFmtId="4">
    <oc r="H860">
      <v>948823</v>
    </oc>
    <nc r="H860">
      <v>563689</v>
    </nc>
  </rcc>
  <rcc rId="19534" sId="1" numFmtId="4">
    <oc r="G861">
      <v>265.85399999999998</v>
    </oc>
    <nc r="G861">
      <v>180.61199999999999</v>
    </nc>
  </rcc>
  <rcc rId="19535" sId="1" numFmtId="4">
    <oc r="H861">
      <v>809017</v>
    </oc>
    <nc r="H861">
      <v>549618</v>
    </nc>
  </rcc>
  <rcc rId="19536" sId="1" numFmtId="4">
    <oc r="G862">
      <v>485.08199999999999</v>
    </oc>
    <nc r="G862">
      <v>364.49599999999998</v>
    </nc>
  </rcc>
  <rcc rId="19537" sId="1" numFmtId="4">
    <oc r="H862">
      <v>1476148</v>
    </oc>
    <nc r="H862">
      <v>1109194</v>
    </nc>
  </rcc>
  <rcc rId="19538" sId="1" numFmtId="4">
    <oc r="G863">
      <v>407.83800000000002</v>
    </oc>
    <nc r="G863">
      <v>373.35599999999999</v>
    </nc>
  </rcc>
  <rcc rId="19539" sId="1" numFmtId="4">
    <oc r="H863">
      <v>1241087</v>
    </oc>
    <nc r="H863">
      <v>1136155</v>
    </nc>
  </rcc>
  <rcc rId="19540" sId="1" numFmtId="4">
    <oc r="G864">
      <v>425.44800000000004</v>
    </oc>
    <nc r="G864">
      <v>526.75199999999995</v>
    </nc>
  </rcc>
  <rcc rId="19541" sId="1" numFmtId="4">
    <oc r="H864">
      <v>1294676</v>
    </oc>
    <nc r="H864">
      <v>1602953</v>
    </nc>
  </rcc>
  <rcc rId="19542" sId="1" numFmtId="4">
    <oc r="G865">
      <v>974.75399999999991</v>
    </oc>
    <nc r="G865">
      <v>1300</v>
    </nc>
  </rcc>
  <rcc rId="19543" sId="1" numFmtId="4">
    <oc r="H865">
      <v>2966264</v>
    </oc>
    <nc r="H865">
      <v>3354819</v>
    </nc>
  </rcc>
  <rcc rId="19544" sId="1" numFmtId="4">
    <oc r="G866">
      <v>617.09399999999994</v>
    </oc>
    <nc r="G866">
      <v>942</v>
    </nc>
  </rcc>
  <rcc rId="19545" sId="1" numFmtId="4">
    <oc r="H866">
      <v>1877872</v>
    </oc>
    <nc r="H866">
      <v>2430953</v>
    </nc>
  </rcc>
  <rcc rId="19546" sId="1" numFmtId="4">
    <oc r="G867">
      <v>282.60000000000002</v>
    </oc>
    <nc r="G867">
      <v>930</v>
    </nc>
  </rcc>
  <rcc rId="19547" sId="1" numFmtId="4">
    <oc r="H867">
      <v>859977</v>
    </oc>
    <nc r="H867">
      <v>2399985</v>
    </nc>
  </rcc>
  <rcc rId="19548" sId="1" numFmtId="4">
    <oc r="G868">
      <v>357.738</v>
    </oc>
    <nc r="G868">
      <v>282.60000000000002</v>
    </nc>
  </rcc>
  <rcc rId="19549" sId="1" numFmtId="4">
    <oc r="H868">
      <v>1088628</v>
    </oc>
    <nc r="H868">
      <v>859977</v>
    </nc>
  </rcc>
  <rcc rId="19550" sId="1" numFmtId="4">
    <oc r="G869">
      <v>1318</v>
    </oc>
    <nc r="G869">
      <v>357.738</v>
    </nc>
  </rcc>
  <rcc rId="19551" sId="1" numFmtId="4">
    <oc r="H869">
      <v>3401270</v>
    </oc>
    <nc r="H869">
      <v>1088628</v>
    </nc>
  </rcc>
  <rcc rId="19552" sId="1" numFmtId="4">
    <oc r="G870">
      <v>1296</v>
    </oc>
    <nc r="G870">
      <v>1318</v>
    </nc>
  </rcc>
  <rcc rId="19553" sId="1" numFmtId="4">
    <oc r="H870">
      <v>3344496</v>
    </oc>
    <nc r="H870">
      <v>3401270</v>
    </nc>
  </rcc>
  <rcc rId="19554" sId="1" numFmtId="4">
    <oc r="G871">
      <v>1291</v>
    </oc>
    <nc r="G871">
      <v>600</v>
    </nc>
  </rcc>
  <rcc rId="19555" sId="1" numFmtId="4">
    <oc r="H871">
      <v>3331593</v>
    </oc>
    <nc r="H871">
      <v>1825854</v>
    </nc>
  </rcc>
  <rcc rId="19556" sId="1" numFmtId="4">
    <oc r="G872">
      <v>600</v>
    </oc>
    <nc r="G872">
      <v>1025</v>
    </nc>
  </rcc>
  <rcc rId="19557" sId="1" numFmtId="4">
    <oc r="H872">
      <v>1825854</v>
    </oc>
    <nc r="H872">
      <v>3119167</v>
    </nc>
  </rcc>
  <rcc rId="19558" sId="1" numFmtId="4">
    <oc r="G873">
      <v>1025</v>
    </oc>
    <nc r="G873">
      <v>1145</v>
    </nc>
  </rcc>
  <rcc rId="19559" sId="1" numFmtId="4">
    <oc r="H873">
      <v>3119167</v>
    </oc>
    <nc r="H873">
      <v>3484338</v>
    </nc>
  </rcc>
  <rcc rId="19560" sId="1" numFmtId="4">
    <oc r="G874">
      <v>1145</v>
    </oc>
    <nc r="G874">
      <v>950</v>
    </nc>
  </rcc>
  <rcc rId="19561" sId="1" numFmtId="4">
    <oc r="H874">
      <v>3484338</v>
    </oc>
    <nc r="H874">
      <v>2890935</v>
    </nc>
  </rcc>
  <rcc rId="19562" sId="1" numFmtId="4">
    <oc r="G875">
      <v>390</v>
    </oc>
    <nc r="G875">
      <v>2150</v>
    </nc>
  </rcc>
  <rcc rId="19563" sId="1" numFmtId="4">
    <oc r="H875">
      <v>1186805</v>
    </oc>
    <nc r="H875">
      <v>5548354</v>
    </nc>
  </rcc>
  <rcc rId="19564" sId="1" numFmtId="4">
    <oc r="G876">
      <v>950</v>
    </oc>
    <nc r="G876">
      <v>1318</v>
    </nc>
  </rcc>
  <rcc rId="19565" sId="1" numFmtId="4">
    <oc r="H876">
      <v>2890935</v>
    </oc>
    <nc r="H876">
      <v>3401270</v>
    </nc>
  </rcc>
  <rcc rId="19566" sId="1" numFmtId="4">
    <oc r="G877">
      <v>2150</v>
    </oc>
    <nc r="G877">
      <v>947</v>
    </nc>
  </rcc>
  <rcc rId="19567" sId="1" numFmtId="4">
    <oc r="H877">
      <v>5548354</v>
    </oc>
    <nc r="H877">
      <v>2443856</v>
    </nc>
  </rcc>
  <rcc rId="19568" sId="1" numFmtId="4">
    <oc r="G878">
      <v>1318</v>
    </oc>
    <nc r="G878">
      <v>1385</v>
    </nc>
  </rcc>
  <rcc rId="19569" sId="1" numFmtId="4">
    <oc r="H878">
      <v>3401270</v>
    </oc>
    <nc r="H878">
      <v>3574172</v>
    </nc>
  </rcc>
  <rcc rId="19570" sId="1" numFmtId="4">
    <oc r="G879">
      <v>947</v>
    </oc>
    <nc r="G879">
      <v>1322</v>
    </nc>
  </rcc>
  <rcc rId="19571" sId="1" numFmtId="4">
    <oc r="H879">
      <v>2443856</v>
    </oc>
    <nc r="H879">
      <v>3411592</v>
    </nc>
  </rcc>
  <rcc rId="19572" sId="1" numFmtId="4">
    <oc r="G880">
      <v>975</v>
    </oc>
    <nc r="G880">
      <v>1212</v>
    </nc>
  </rcc>
  <rcc rId="19573" sId="1" numFmtId="4">
    <oc r="H880">
      <v>2516114</v>
    </oc>
    <nc r="H880">
      <v>3127723</v>
    </nc>
  </rcc>
  <rcc rId="19574" sId="1" numFmtId="4">
    <oc r="G881">
      <v>1385</v>
    </oc>
    <nc r="G881">
      <v>874</v>
    </nc>
  </rcc>
  <rcc rId="19575" sId="1" numFmtId="4">
    <oc r="H881">
      <v>3574172</v>
    </oc>
    <nc r="H881">
      <v>2659660</v>
    </nc>
  </rcc>
  <rcc rId="19576" sId="1" numFmtId="4">
    <oc r="G882">
      <v>1322</v>
    </oc>
    <nc r="G882">
      <v>1280</v>
    </nc>
  </rcc>
  <rcc rId="19577" sId="1" numFmtId="4">
    <oc r="H882">
      <v>3411592</v>
    </oc>
    <nc r="H882">
      <v>3895155</v>
    </nc>
  </rcc>
  <rcc rId="19578" sId="1" numFmtId="4">
    <oc r="G883">
      <v>1212</v>
    </oc>
    <nc r="G883">
      <v>960</v>
    </nc>
  </rcc>
  <rcc rId="19579" sId="1" numFmtId="4">
    <oc r="H883">
      <v>3127723</v>
    </oc>
    <nc r="H883">
      <v>2921366</v>
    </nc>
  </rcc>
  <rcc rId="19580" sId="1" numFmtId="4">
    <oc r="G884">
      <v>1340</v>
    </oc>
    <nc r="G884">
      <v>1597</v>
    </nc>
  </rcc>
  <rcc rId="19581" sId="1" numFmtId="4">
    <oc r="H884">
      <v>3458044</v>
    </oc>
    <nc r="H884">
      <v>4859814</v>
    </nc>
  </rcc>
  <rcc rId="19582" sId="1" numFmtId="4">
    <oc r="G885">
      <v>874</v>
    </oc>
    <nc r="G885">
      <v>1210</v>
    </nc>
  </rcc>
  <rcc rId="19583" sId="1" numFmtId="4">
    <oc r="H885">
      <v>2659660</v>
    </oc>
    <nc r="H885">
      <v>3122562</v>
    </nc>
  </rcc>
  <rcc rId="19584" sId="1" numFmtId="4">
    <oc r="G886">
      <v>1280</v>
    </oc>
    <nc r="G886">
      <v>257</v>
    </nc>
  </rcc>
  <rcc rId="19585" sId="1" numFmtId="4">
    <oc r="H886">
      <v>3895155</v>
    </oc>
    <nc r="H886">
      <v>782074</v>
    </nc>
  </rcc>
  <rcc rId="19586" sId="1" numFmtId="4">
    <oc r="G887">
      <v>960</v>
    </oc>
    <nc r="G887">
      <v>1364</v>
    </nc>
  </rcc>
  <rcc rId="19587" sId="1" numFmtId="4">
    <oc r="H887">
      <v>2921366</v>
    </oc>
    <nc r="H887">
      <v>3519979</v>
    </nc>
  </rcc>
  <rcc rId="19588" sId="1" numFmtId="4">
    <oc r="G888">
      <v>1597</v>
    </oc>
    <nc r="G888">
      <v>899</v>
    </nc>
  </rcc>
  <rcc rId="19589" sId="1" numFmtId="4">
    <oc r="H888">
      <v>4859814</v>
    </oc>
    <nc r="H888">
      <v>2735737</v>
    </nc>
  </rcc>
  <rcc rId="19590" sId="1" numFmtId="4">
    <oc r="G889">
      <v>912</v>
    </oc>
    <nc r="G889">
      <v>897</v>
    </nc>
  </rcc>
  <rcc rId="19591" sId="1" numFmtId="4">
    <oc r="H889">
      <v>2353534</v>
    </oc>
    <nc r="H889">
      <v>2729651</v>
    </nc>
  </rcc>
  <rcc rId="19592" sId="1" numFmtId="4">
    <oc r="G890">
      <v>1210</v>
    </oc>
    <nc r="G890">
      <v>1200</v>
    </nc>
  </rcc>
  <rcc rId="19593" sId="1" numFmtId="4">
    <oc r="H890">
      <v>3122562</v>
    </oc>
    <nc r="H890">
      <v>3096756</v>
    </nc>
  </rcc>
  <rcc rId="19594" sId="1" numFmtId="4">
    <oc r="G891">
      <v>257</v>
    </oc>
    <nc r="G891">
      <v>605</v>
    </nc>
  </rcc>
  <rcc rId="19595" sId="1" numFmtId="4">
    <oc r="H891">
      <v>782074</v>
    </oc>
    <nc r="H891">
      <v>1841069</v>
    </nc>
  </rcc>
  <rcc rId="19596" sId="1" numFmtId="4">
    <oc r="G892">
      <v>1364</v>
    </oc>
    <nc r="G892">
      <v>1318</v>
    </nc>
  </rcc>
  <rcc rId="19597" sId="1" numFmtId="4">
    <oc r="H892">
      <v>3519979</v>
    </oc>
    <nc r="H892">
      <v>3401270</v>
    </nc>
  </rcc>
  <rcc rId="19598" sId="1" numFmtId="4">
    <oc r="I610">
      <v>3</v>
    </oc>
    <nc r="I610">
      <v>0</v>
    </nc>
  </rcc>
  <rcc rId="19599" sId="1" numFmtId="4">
    <oc r="J610">
      <v>2383190.79</v>
    </oc>
    <nc r="J610">
      <v>0</v>
    </nc>
  </rcc>
  <rcc rId="19600" sId="1" numFmtId="4">
    <oc r="I611">
      <f>SUM(I612:I698)</f>
    </oc>
    <nc r="I611">
      <v>0</v>
    </nc>
  </rcc>
  <rcc rId="19601" sId="1" numFmtId="4">
    <oc r="J611">
      <f>SUM(J612:J698)</f>
    </oc>
    <nc r="J611">
      <v>0</v>
    </nc>
  </rcc>
  <rcc rId="19602" sId="1" numFmtId="4">
    <oc r="I627">
      <v>1</v>
    </oc>
    <nc r="I627">
      <v>0</v>
    </nc>
  </rcc>
  <rcc rId="19603" sId="1" numFmtId="4">
    <oc r="J627">
      <v>794396.93</v>
    </oc>
    <nc r="J627">
      <v>0</v>
    </nc>
  </rcc>
  <rcc rId="19604" sId="1" numFmtId="4">
    <oc r="I629">
      <v>1</v>
    </oc>
    <nc r="I629">
      <v>0</v>
    </nc>
  </rcc>
  <rcc rId="19605" sId="1" numFmtId="4">
    <oc r="J629">
      <v>794396.93</v>
    </oc>
    <nc r="J629">
      <v>0</v>
    </nc>
  </rcc>
  <rcc rId="19606" sId="1" numFmtId="4">
    <oc r="I784">
      <v>1</v>
    </oc>
    <nc r="I784">
      <v>0</v>
    </nc>
  </rcc>
  <rcc rId="19607" sId="1" numFmtId="4">
    <oc r="J784">
      <v>794396.93</v>
    </oc>
    <nc r="J784">
      <v>0</v>
    </nc>
  </rcc>
  <rcc rId="19608" sId="1" numFmtId="4">
    <oc r="I794">
      <v>1</v>
    </oc>
    <nc r="I794">
      <v>0</v>
    </nc>
  </rcc>
  <rcc rId="19609" sId="1" numFmtId="4">
    <oc r="J794">
      <v>794396.93</v>
    </oc>
    <nc r="J794">
      <v>0</v>
    </nc>
  </rcc>
  <rcc rId="19610" sId="1" odxf="1" dxf="1">
    <oc r="K610">
      <f>K611+K699+K784</f>
    </oc>
    <nc r="K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cc rId="19611" sId="1" odxf="1" dxf="1" numFmtId="4">
    <oc r="L610">
      <f>L611+L699+L784</f>
    </oc>
    <nc r="L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612" sId="1" odxf="1" dxf="1">
    <nc r="K61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3" sId="1" odxf="1" dxf="1">
    <nc r="K61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4" sId="1" odxf="1" dxf="1">
    <nc r="K61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5" sId="1" odxf="1" dxf="1">
    <nc r="K61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6" sId="1" odxf="1" dxf="1">
    <nc r="K61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7" sId="1" odxf="1" dxf="1">
    <nc r="K61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8" sId="1" odxf="1" dxf="1">
    <nc r="K61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19" sId="1" odxf="1" dxf="1">
    <nc r="K61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0" sId="1" odxf="1" dxf="1">
    <nc r="K61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1" sId="1" odxf="1" dxf="1">
    <nc r="K62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2" sId="1" odxf="1" dxf="1">
    <nc r="K62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3" sId="1" odxf="1" dxf="1" numFmtId="4">
    <nc r="K622">
      <v>0</v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L622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readingOrder="0"/>
    </dxf>
  </rfmt>
  <rcc rId="19624" sId="1" odxf="1" dxf="1">
    <nc r="K62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5" sId="1" odxf="1" dxf="1">
    <nc r="K62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6" sId="1" odxf="1" dxf="1">
    <nc r="K62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7" sId="1" odxf="1" dxf="1">
    <nc r="K62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8" sId="1" odxf="1" dxf="1">
    <nc r="K62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29" sId="1" odxf="1" dxf="1">
    <nc r="K62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0" sId="1" odxf="1" dxf="1">
    <nc r="K62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1" sId="1" odxf="1" dxf="1">
    <nc r="K63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2" sId="1" odxf="1" dxf="1">
    <nc r="K63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3" sId="1" odxf="1" dxf="1">
    <nc r="K63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4" sId="1" odxf="1" dxf="1">
    <nc r="K63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5" sId="1" odxf="1" dxf="1" numFmtId="4">
    <nc r="K634">
      <v>0</v>
    </nc>
    <odxf>
      <font>
        <sz val="14"/>
        <name val="Times New Roman"/>
        <scheme val="none"/>
      </font>
      <fill>
        <patternFill patternType="solid">
          <bgColor theme="0"/>
        </patternFill>
      </fill>
      <alignment vertical="top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L634" start="0" length="0">
    <dxf>
      <font>
        <sz val="1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right" vertical="center" readingOrder="0"/>
    </dxf>
  </rfmt>
  <rcc rId="19636" sId="1" odxf="1" dxf="1">
    <nc r="K63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6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637" sId="1" odxf="1" dxf="1">
    <nc r="K63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8" sId="1" odxf="1" dxf="1">
    <nc r="K63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39" sId="1" odxf="1" dxf="1">
    <nc r="K63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0" sId="1" odxf="1" dxf="1">
    <nc r="K63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1" sId="1" odxf="1" dxf="1">
    <nc r="K64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2" sId="1" odxf="1" dxf="1">
    <nc r="K64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3" sId="1" odxf="1" dxf="1">
    <nc r="K64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4" sId="1" odxf="1" dxf="1">
    <nc r="K64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5" sId="1" odxf="1" dxf="1">
    <nc r="K64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6" sId="1" odxf="1" dxf="1">
    <nc r="K64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7" sId="1" odxf="1" dxf="1">
    <nc r="K64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8" sId="1" odxf="1" dxf="1">
    <nc r="K64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49" sId="1" odxf="1" dxf="1">
    <nc r="K64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0" sId="1" odxf="1" dxf="1">
    <nc r="K64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1" sId="1" odxf="1" dxf="1">
    <nc r="K65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2" sId="1" odxf="1" dxf="1">
    <nc r="K65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3" sId="1" odxf="1" dxf="1">
    <nc r="K65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4" sId="1" odxf="1" dxf="1">
    <nc r="K65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5" sId="1" odxf="1" dxf="1">
    <nc r="K6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4" start="0" length="0">
    <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6" sId="1" odxf="1" dxf="1">
    <nc r="K65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7" sId="1" odxf="1" dxf="1">
    <nc r="K65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8" sId="1" odxf="1" dxf="1">
    <nc r="K65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59" sId="1" odxf="1" dxf="1">
    <nc r="K65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0" sId="1" odxf="1" dxf="1">
    <nc r="K65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1" sId="1" odxf="1" dxf="1">
    <nc r="K66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2" sId="1" odxf="1" dxf="1">
    <nc r="K66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3" sId="1" odxf="1" dxf="1">
    <nc r="K66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4" sId="1" odxf="1" dxf="1">
    <nc r="K66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5" sId="1" odxf="1" dxf="1">
    <nc r="K66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6" sId="1" odxf="1" dxf="1">
    <nc r="K66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7" sId="1" odxf="1" dxf="1">
    <nc r="K66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8" sId="1" odxf="1" dxf="1">
    <nc r="K66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69" sId="1" odxf="1" dxf="1">
    <nc r="K66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0" sId="1" odxf="1" dxf="1">
    <nc r="K66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1" sId="1" odxf="1" dxf="1">
    <nc r="K67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2" sId="1" odxf="1" dxf="1">
    <nc r="K67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3" sId="1" odxf="1" dxf="1">
    <nc r="K67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4" sId="1" odxf="1" dxf="1">
    <nc r="K67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5" sId="1" odxf="1" dxf="1">
    <nc r="K67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6" sId="1" odxf="1" dxf="1">
    <nc r="K67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7" sId="1" odxf="1" dxf="1">
    <nc r="K67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8" sId="1" odxf="1" dxf="1">
    <nc r="K67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79" sId="1" odxf="1" dxf="1">
    <nc r="K67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0" sId="1" odxf="1" dxf="1">
    <nc r="K67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1" sId="1" odxf="1" dxf="1">
    <nc r="K68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2" sId="1" odxf="1" dxf="1">
    <nc r="K68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3" sId="1" odxf="1" dxf="1">
    <nc r="K68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4" sId="1" odxf="1" dxf="1">
    <nc r="K68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5" sId="1" odxf="1" dxf="1">
    <nc r="K68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6" sId="1" odxf="1" dxf="1">
    <nc r="K68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7" sId="1" odxf="1" dxf="1">
    <nc r="K68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8" sId="1" odxf="1" dxf="1">
    <nc r="K68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89" sId="1" odxf="1" dxf="1">
    <nc r="K68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0" sId="1" odxf="1" dxf="1">
    <nc r="K68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1" sId="1" odxf="1" dxf="1">
    <nc r="K69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2" sId="1" odxf="1" dxf="1">
    <nc r="K69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3" sId="1" odxf="1" dxf="1">
    <nc r="K69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4" sId="1" odxf="1" dxf="1">
    <nc r="K69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5" sId="1" odxf="1" dxf="1">
    <nc r="K69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6" sId="1" odxf="1" dxf="1">
    <nc r="K69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69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697" sId="1" odxf="1" dxf="1">
    <nc r="K69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69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698" sId="1" odxf="1" dxf="1">
    <nc r="K69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69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699" sId="1" odxf="1" dxf="1">
    <nc r="K69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69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0" sId="1" odxf="1" dxf="1">
    <nc r="K699">
      <v>0</v>
    </nc>
    <odxf>
      <font>
        <b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b val="0"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699" start="0" length="0">
    <dxf>
      <font>
        <b val="0"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1" sId="1" odxf="1" dxf="1">
    <nc r="K70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2" sId="1" odxf="1" dxf="1">
    <nc r="K70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3" sId="1" odxf="1" dxf="1">
    <nc r="K70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4" sId="1" odxf="1" dxf="1">
    <nc r="K70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5" sId="1" odxf="1" dxf="1">
    <nc r="K70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6" sId="1" odxf="1" dxf="1">
    <nc r="K70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7" sId="1" odxf="1" dxf="1">
    <nc r="K70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8" sId="1" odxf="1" dxf="1">
    <nc r="K70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09" sId="1" odxf="1" dxf="1">
    <nc r="K70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10" sId="1" odxf="1" dxf="1">
    <nc r="K70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0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11" sId="1" odxf="1" dxf="1">
    <nc r="K7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1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12" sId="1" odxf="1" dxf="1">
    <nc r="K71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1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13" sId="1" odxf="1" dxf="1">
    <nc r="K71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4" sId="1" odxf="1" dxf="1">
    <nc r="K71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5" sId="1" odxf="1" dxf="1">
    <nc r="K71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6" sId="1" odxf="1" dxf="1">
    <nc r="K71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7" sId="1" odxf="1" dxf="1">
    <nc r="K71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8" sId="1" odxf="1" dxf="1">
    <nc r="K71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19" sId="1" odxf="1" dxf="1">
    <nc r="K71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0" sId="1" odxf="1" dxf="1">
    <nc r="K71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1" sId="1" odxf="1" dxf="1">
    <nc r="K72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2" sId="1" odxf="1" dxf="1">
    <nc r="K72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23" sId="1" odxf="1" dxf="1">
    <nc r="K72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2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24" sId="1" odxf="1" dxf="1">
    <nc r="K72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25" sId="1" odxf="1" dxf="1">
    <nc r="K72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6" sId="1" odxf="1" dxf="1">
    <nc r="K72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7" sId="1" odxf="1" dxf="1">
    <nc r="K72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8" sId="1" odxf="1" dxf="1">
    <nc r="K72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29" sId="1" odxf="1" dxf="1">
    <nc r="K72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0" sId="1" odxf="1" dxf="1">
    <nc r="K72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1" sId="1" odxf="1" dxf="1">
    <nc r="K73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2" sId="1" odxf="1" dxf="1">
    <nc r="K73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3" sId="1" odxf="1" dxf="1">
    <nc r="K73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4" sId="1" odxf="1" dxf="1">
    <nc r="K73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5" sId="1" odxf="1" dxf="1">
    <nc r="K73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6" sId="1" odxf="1" dxf="1">
    <nc r="K73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7" sId="1" odxf="1" dxf="1">
    <nc r="K73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8" sId="1" odxf="1" dxf="1">
    <nc r="K73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39" sId="1" odxf="1" dxf="1">
    <nc r="K73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0" sId="1" odxf="1" dxf="1">
    <nc r="K73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1" sId="1" odxf="1" dxf="1">
    <nc r="K74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2" sId="1" odxf="1" dxf="1">
    <nc r="K74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3" sId="1" odxf="1" dxf="1">
    <nc r="K7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2" start="0" length="0">
    <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4" sId="1" odxf="1" dxf="1">
    <nc r="K74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5" sId="1" odxf="1" dxf="1">
    <nc r="K74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center" readingOrder="0"/>
    </ndxf>
  </rcc>
  <rfmt sheetId="1" sqref="L7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6" sId="1" odxf="1" dxf="1">
    <nc r="K74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7" sId="1" odxf="1" dxf="1">
    <nc r="K74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8" sId="1" odxf="1" dxf="1">
    <nc r="K74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49" sId="1" odxf="1" dxf="1">
    <nc r="K74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0" sId="1" odxf="1" dxf="1">
    <nc r="K74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1" sId="1" odxf="1" dxf="1">
    <nc r="K75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2" sId="1" odxf="1" dxf="1">
    <nc r="K75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3" sId="1" odxf="1" dxf="1">
    <nc r="K75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4" sId="1" odxf="1" dxf="1">
    <nc r="K75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5" sId="1" odxf="1" dxf="1">
    <nc r="K75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6" sId="1" odxf="1" dxf="1">
    <nc r="K75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7" sId="1" odxf="1" dxf="1">
    <nc r="K75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8" sId="1" odxf="1" dxf="1">
    <nc r="K75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59" sId="1" odxf="1" dxf="1">
    <nc r="K75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0" sId="1" odxf="1" dxf="1">
    <nc r="K75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1" sId="1" odxf="1" dxf="1">
    <nc r="K76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2" sId="1" odxf="1" dxf="1">
    <nc r="K76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3" sId="1" odxf="1" dxf="1">
    <nc r="K76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4" sId="1" odxf="1" dxf="1">
    <nc r="K76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5" sId="1" odxf="1" dxf="1">
    <nc r="K76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6" sId="1" odxf="1" dxf="1">
    <nc r="K76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7" sId="1" odxf="1" dxf="1">
    <nc r="K76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8" sId="1" odxf="1" dxf="1">
    <nc r="K76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69" sId="1" odxf="1" dxf="1">
    <nc r="K76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0" sId="1" odxf="1" dxf="1">
    <nc r="K76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1" sId="1" odxf="1" dxf="1">
    <nc r="K77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2" sId="1" odxf="1" dxf="1">
    <nc r="K77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3" sId="1" odxf="1" dxf="1">
    <nc r="K77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4" sId="1" odxf="1" dxf="1">
    <nc r="K77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5" sId="1" odxf="1" dxf="1">
    <nc r="K77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6" sId="1" odxf="1" dxf="1">
    <nc r="K77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7" sId="1" odxf="1" dxf="1">
    <nc r="K77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8" sId="1" odxf="1" dxf="1">
    <nc r="K77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79" sId="1" odxf="1" dxf="1">
    <nc r="K77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80" sId="1" odxf="1" dxf="1">
    <nc r="K77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81" sId="1" odxf="1" dxf="1">
    <nc r="K78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82" sId="1" odxf="1" dxf="1">
    <nc r="K78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3" sId="1" odxf="1" dxf="1">
    <nc r="K78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4" sId="1" odxf="1" dxf="1">
    <nc r="K78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5" sId="1" odxf="1" dxf="1">
    <nc r="K784">
      <v>0</v>
    </nc>
    <odxf>
      <font>
        <b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b val="0"/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4" start="0" length="0">
    <dxf>
      <font>
        <b val="0"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6" sId="1" odxf="1" dxf="1">
    <nc r="K78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7" sId="1" odxf="1" dxf="1">
    <nc r="K78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8" sId="1" odxf="1" dxf="1">
    <nc r="K78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ndxf>
  </rcc>
  <rfmt sheetId="1" sqref="L7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top" wrapText="1" readingOrder="0"/>
    </dxf>
  </rfmt>
  <rcc rId="19789" sId="1" odxf="1" dxf="1">
    <nc r="K78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0" sId="1" odxf="1" dxf="1">
    <nc r="K78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1" sId="1" odxf="1" dxf="1">
    <nc r="K79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2" sId="1" odxf="1" dxf="1">
    <nc r="K79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3" sId="1" odxf="1" dxf="1">
    <nc r="K79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4" sId="1" odxf="1" dxf="1">
    <nc r="K79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5" sId="1" odxf="1" dxf="1">
    <nc r="K79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6" sId="1" odxf="1" dxf="1">
    <nc r="K79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7" sId="1" odxf="1" dxf="1">
    <nc r="K79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8" sId="1" odxf="1" dxf="1">
    <nc r="K79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799" sId="1" odxf="1" dxf="1">
    <nc r="K79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0" sId="1" odxf="1" dxf="1">
    <nc r="K79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79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1" sId="1" odxf="1" dxf="1">
    <nc r="K80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2" sId="1" odxf="1" dxf="1">
    <nc r="K80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3" sId="1" odxf="1" dxf="1">
    <nc r="K80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4" sId="1" odxf="1" dxf="1">
    <nc r="K80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5" sId="1" odxf="1" dxf="1">
    <nc r="K80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6" sId="1" odxf="1" dxf="1">
    <nc r="K80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7" sId="1" odxf="1" dxf="1">
    <nc r="K80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8" sId="1" odxf="1" dxf="1">
    <nc r="K80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09" sId="1" odxf="1" dxf="1">
    <nc r="K80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0" sId="1" odxf="1" dxf="1">
    <nc r="K80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0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1" sId="1" odxf="1" dxf="1">
    <nc r="K8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2" sId="1" odxf="1" dxf="1">
    <nc r="K81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3" sId="1" odxf="1" dxf="1">
    <nc r="K81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4" sId="1" odxf="1" dxf="1">
    <nc r="K81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5" sId="1" odxf="1" dxf="1">
    <nc r="K81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6" sId="1" odxf="1" dxf="1">
    <nc r="K81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7" sId="1" odxf="1" dxf="1">
    <nc r="K81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8" sId="1" odxf="1" dxf="1">
    <nc r="K81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19" sId="1" odxf="1" dxf="1">
    <nc r="K81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0" sId="1" odxf="1" dxf="1">
    <nc r="K81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1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1" sId="1" odxf="1" dxf="1">
    <nc r="K82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2" sId="1" odxf="1" dxf="1">
    <nc r="K82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3" sId="1" odxf="1" dxf="1">
    <nc r="K82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4" sId="1" odxf="1" dxf="1">
    <nc r="K82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5" sId="1" odxf="1" dxf="1">
    <nc r="K82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6" sId="1" odxf="1" dxf="1">
    <nc r="K82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7" sId="1" odxf="1" dxf="1">
    <nc r="K82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8" sId="1" odxf="1" dxf="1">
    <nc r="K82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29" sId="1" odxf="1" dxf="1">
    <nc r="K82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0" sId="1" odxf="1" dxf="1">
    <nc r="K82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2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1" sId="1" odxf="1" dxf="1">
    <nc r="K83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2" sId="1" odxf="1" dxf="1">
    <nc r="K83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3" sId="1" odxf="1" dxf="1">
    <nc r="K83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4" sId="1" odxf="1" dxf="1">
    <nc r="K83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5" sId="1" odxf="1" dxf="1">
    <nc r="K83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6" sId="1" odxf="1" dxf="1">
    <nc r="K83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7" sId="1" odxf="1" dxf="1">
    <nc r="K83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8" sId="1" odxf="1" dxf="1">
    <nc r="K83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39" sId="1" odxf="1" dxf="1">
    <nc r="K83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0" sId="1" odxf="1" dxf="1">
    <nc r="K83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3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1" sId="1" odxf="1" dxf="1">
    <nc r="K84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2" sId="1" odxf="1" dxf="1">
    <nc r="K84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3" sId="1" odxf="1" dxf="1">
    <nc r="K84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4" sId="1" odxf="1" dxf="1">
    <nc r="K84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5" sId="1" odxf="1" dxf="1">
    <nc r="K84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6" sId="1" odxf="1" dxf="1">
    <nc r="K84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7" sId="1" odxf="1" dxf="1">
    <nc r="K84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8" sId="1" odxf="1" dxf="1">
    <nc r="K84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49" sId="1" odxf="1" dxf="1">
    <nc r="K84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0" sId="1" odxf="1" dxf="1">
    <nc r="K84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4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1" sId="1" odxf="1" dxf="1">
    <nc r="K85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2" sId="1" odxf="1" dxf="1">
    <nc r="K85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3" sId="1" odxf="1" dxf="1">
    <nc r="K85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4" sId="1" odxf="1" dxf="1">
    <nc r="K85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5" sId="1" odxf="1" dxf="1">
    <nc r="K85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6" sId="1" odxf="1" dxf="1">
    <nc r="K85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7" sId="1" odxf="1" dxf="1">
    <nc r="K85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8" sId="1" odxf="1" dxf="1">
    <nc r="K85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59" sId="1" odxf="1" dxf="1">
    <nc r="K85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0" sId="1" odxf="1" dxf="1">
    <nc r="K85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5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1" sId="1" odxf="1" dxf="1">
    <nc r="K86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2" sId="1" odxf="1" dxf="1">
    <nc r="K86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3" sId="1" odxf="1" dxf="1">
    <nc r="K86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4" sId="1" odxf="1" dxf="1">
    <nc r="K86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5" sId="1" odxf="1" dxf="1">
    <nc r="K86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6" sId="1" odxf="1" dxf="1">
    <nc r="K86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7" sId="1" odxf="1" dxf="1">
    <nc r="K86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8" sId="1" odxf="1" dxf="1">
    <nc r="K86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69" sId="1" odxf="1" dxf="1">
    <nc r="K86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0" sId="1" odxf="1" dxf="1">
    <nc r="K86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6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1" sId="1" odxf="1" dxf="1">
    <nc r="K87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2" sId="1" odxf="1" dxf="1">
    <nc r="K87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3" sId="1" odxf="1" dxf="1">
    <nc r="K87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4" sId="1" odxf="1" dxf="1">
    <nc r="K87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5" sId="1" odxf="1" dxf="1">
    <nc r="K87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6" sId="1" odxf="1" dxf="1">
    <nc r="K87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7" sId="1" odxf="1" dxf="1">
    <nc r="K87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8" sId="1" odxf="1" dxf="1">
    <nc r="K87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79" sId="1" odxf="1" dxf="1">
    <nc r="K87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0" sId="1" odxf="1" dxf="1">
    <nc r="K87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7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1" sId="1" odxf="1" dxf="1">
    <nc r="K88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2" sId="1" odxf="1" dxf="1">
    <nc r="K88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3" sId="1" odxf="1" dxf="1">
    <nc r="K88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4" sId="1" odxf="1" dxf="1">
    <nc r="K883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3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5" sId="1" odxf="1" dxf="1">
    <nc r="K88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4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6" sId="1" odxf="1" dxf="1">
    <nc r="K885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5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7" sId="1" odxf="1" dxf="1">
    <nc r="K886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6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8" sId="1" odxf="1" dxf="1">
    <nc r="K88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7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89" sId="1" odxf="1" dxf="1">
    <nc r="K888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8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90" sId="1" odxf="1" dxf="1">
    <nc r="K88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89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91" sId="1" odxf="1" dxf="1">
    <nc r="K89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90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92" sId="1" odxf="1" dxf="1">
    <nc r="K89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91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93" sId="1" odxf="1" dxf="1">
    <nc r="K892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ndxf>
  </rcc>
  <rfmt sheetId="1" sqref="L892" start="0" length="0">
    <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dxf>
  </rfmt>
  <rcc rId="19894" sId="1" odxf="1" dxf="1" numFmtId="4">
    <oc r="M610">
      <f>M611+M699+M784</f>
    </oc>
    <nc r="M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895" sId="1" odxf="1" dxf="1" numFmtId="4">
    <oc r="N610">
      <f>N611+N699+N784</f>
    </oc>
    <nc r="N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896" sId="1" odxf="1" dxf="1" numFmtId="4">
    <oc r="O610">
      <f>O611+O699+O784</f>
    </oc>
    <nc r="O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897" sId="1" odxf="1" dxf="1" numFmtId="4">
    <oc r="P610">
      <f>P611+P699+P784</f>
    </oc>
    <nc r="P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898" sId="1" odxf="1" dxf="1" numFmtId="4">
    <oc r="Q610">
      <f>Q611+Q699+Q784</f>
    </oc>
    <nc r="Q610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899" sId="1" numFmtId="4">
    <nc r="L611">
      <v>0</v>
    </nc>
  </rcc>
  <rcc rId="19900" sId="1" odxf="1" dxf="1" numFmtId="4">
    <nc r="M61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1" sId="1" odxf="1" dxf="1" numFmtId="4">
    <nc r="N611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2" sId="1" odxf="1" dxf="1" numFmtId="4">
    <nc r="O611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3" sId="1" odxf="1" dxf="1" numFmtId="4">
    <nc r="P611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4" sId="1" odxf="1" dxf="1" numFmtId="4">
    <nc r="Q611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5" sId="1" odxf="1" dxf="1" numFmtId="4">
    <nc r="L612">
      <v>0</v>
    </nc>
    <ndxf>
      <font>
        <b/>
        <sz val="11"/>
        <name val="Times New Roman"/>
        <scheme val="none"/>
      </font>
    </ndxf>
  </rcc>
  <rcc rId="19906" sId="1" odxf="1" dxf="1" numFmtId="4">
    <nc r="M6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7" sId="1" odxf="1" dxf="1" numFmtId="4">
    <nc r="N6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8" sId="1" odxf="1" dxf="1" numFmtId="4">
    <nc r="O6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09" sId="1" odxf="1" dxf="1" numFmtId="4">
    <nc r="P6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0" sId="1" odxf="1" dxf="1" numFmtId="4">
    <nc r="Q6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1" sId="1" odxf="1" dxf="1" numFmtId="4">
    <nc r="L613">
      <v>0</v>
    </nc>
    <ndxf>
      <font>
        <b/>
        <sz val="11"/>
        <name val="Times New Roman"/>
        <scheme val="none"/>
      </font>
    </ndxf>
  </rcc>
  <rcc rId="19912" sId="1" odxf="1" dxf="1" numFmtId="4">
    <nc r="M6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3" sId="1" odxf="1" dxf="1" numFmtId="4">
    <nc r="N6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4" sId="1" odxf="1" dxf="1" numFmtId="4">
    <nc r="O6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5" sId="1" odxf="1" dxf="1" numFmtId="4">
    <nc r="P6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6" sId="1" odxf="1" dxf="1" numFmtId="4">
    <nc r="Q6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7" sId="1" odxf="1" dxf="1" numFmtId="4">
    <nc r="L614">
      <v>0</v>
    </nc>
    <ndxf>
      <font>
        <b/>
        <sz val="11"/>
        <name val="Times New Roman"/>
        <scheme val="none"/>
      </font>
    </ndxf>
  </rcc>
  <rcc rId="19918" sId="1" odxf="1" dxf="1" numFmtId="4">
    <nc r="M6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19" sId="1" odxf="1" dxf="1" numFmtId="4">
    <nc r="N6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0" sId="1" odxf="1" dxf="1" numFmtId="4">
    <nc r="O6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1" sId="1" odxf="1" dxf="1" numFmtId="4">
    <nc r="P6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2" sId="1" odxf="1" dxf="1" numFmtId="4">
    <nc r="Q6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3" sId="1" odxf="1" dxf="1" numFmtId="4">
    <nc r="L615">
      <v>0</v>
    </nc>
    <ndxf>
      <font>
        <b/>
        <sz val="11"/>
        <name val="Times New Roman"/>
        <scheme val="none"/>
      </font>
    </ndxf>
  </rcc>
  <rcc rId="19924" sId="1" odxf="1" dxf="1" numFmtId="4">
    <nc r="M6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5" sId="1" odxf="1" dxf="1" numFmtId="4">
    <nc r="N6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6" sId="1" odxf="1" dxf="1" numFmtId="4">
    <nc r="O6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7" sId="1" odxf="1" dxf="1" numFmtId="4">
    <nc r="P6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8" sId="1" odxf="1" dxf="1" numFmtId="4">
    <nc r="Q6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29" sId="1" odxf="1" dxf="1" numFmtId="4">
    <nc r="L616">
      <v>0</v>
    </nc>
    <ndxf>
      <font>
        <b/>
        <sz val="11"/>
        <name val="Times New Roman"/>
        <scheme val="none"/>
      </font>
    </ndxf>
  </rcc>
  <rcc rId="19930" sId="1" odxf="1" dxf="1" numFmtId="4">
    <nc r="M6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1" sId="1" odxf="1" dxf="1" numFmtId="4">
    <nc r="N6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2" sId="1" odxf="1" dxf="1" numFmtId="4">
    <nc r="O6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3" sId="1" odxf="1" dxf="1" numFmtId="4">
    <nc r="P6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4" sId="1" odxf="1" dxf="1" numFmtId="4">
    <nc r="Q6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5" sId="1" odxf="1" dxf="1" numFmtId="4">
    <nc r="L617">
      <v>0</v>
    </nc>
    <ndxf>
      <font>
        <b/>
        <sz val="11"/>
        <name val="Times New Roman"/>
        <scheme val="none"/>
      </font>
    </ndxf>
  </rcc>
  <rcc rId="19936" sId="1" odxf="1" dxf="1" numFmtId="4">
    <nc r="M6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7" sId="1" odxf="1" dxf="1" numFmtId="4">
    <nc r="N6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8" sId="1" odxf="1" dxf="1" numFmtId="4">
    <nc r="O6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39" sId="1" odxf="1" dxf="1" numFmtId="4">
    <nc r="P6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0" sId="1" odxf="1" dxf="1" numFmtId="4">
    <nc r="Q6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1" sId="1" odxf="1" dxf="1" numFmtId="4">
    <nc r="L618">
      <v>0</v>
    </nc>
    <ndxf>
      <font>
        <b/>
        <sz val="11"/>
        <name val="Times New Roman"/>
        <scheme val="none"/>
      </font>
    </ndxf>
  </rcc>
  <rcc rId="19942" sId="1" odxf="1" dxf="1" numFmtId="4">
    <nc r="M6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3" sId="1" odxf="1" dxf="1" numFmtId="4">
    <nc r="N6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4" sId="1" odxf="1" dxf="1" numFmtId="4">
    <nc r="O6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5" sId="1" odxf="1" dxf="1" numFmtId="4">
    <nc r="P6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6" sId="1" odxf="1" dxf="1" numFmtId="4">
    <nc r="Q6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7" sId="1" odxf="1" dxf="1" numFmtId="4">
    <nc r="L619">
      <v>0</v>
    </nc>
    <ndxf>
      <font>
        <b/>
        <sz val="11"/>
        <name val="Times New Roman"/>
        <scheme val="none"/>
      </font>
    </ndxf>
  </rcc>
  <rcc rId="19948" sId="1" odxf="1" dxf="1" numFmtId="4">
    <nc r="M6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49" sId="1" odxf="1" dxf="1" numFmtId="4">
    <nc r="N6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0" sId="1" odxf="1" dxf="1" numFmtId="4">
    <nc r="O6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1" sId="1" odxf="1" dxf="1" numFmtId="4">
    <nc r="P6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2" sId="1" odxf="1" dxf="1" numFmtId="4">
    <nc r="Q6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3" sId="1" odxf="1" dxf="1" numFmtId="4">
    <nc r="L620">
      <v>0</v>
    </nc>
    <ndxf>
      <font>
        <b/>
        <sz val="11"/>
        <name val="Times New Roman"/>
        <scheme val="none"/>
      </font>
    </ndxf>
  </rcc>
  <rcc rId="19954" sId="1" odxf="1" dxf="1" numFmtId="4">
    <nc r="M6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5" sId="1" odxf="1" dxf="1" numFmtId="4">
    <nc r="N6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6" sId="1" odxf="1" dxf="1" numFmtId="4">
    <nc r="O6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7" sId="1" odxf="1" dxf="1" numFmtId="4">
    <nc r="P6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8" sId="1" odxf="1" dxf="1" numFmtId="4">
    <nc r="Q6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59" sId="1" odxf="1" dxf="1" numFmtId="4">
    <nc r="L621">
      <v>0</v>
    </nc>
    <ndxf>
      <font>
        <b/>
        <sz val="11"/>
        <name val="Times New Roman"/>
        <scheme val="none"/>
      </font>
    </ndxf>
  </rcc>
  <rcc rId="19960" sId="1" odxf="1" dxf="1" numFmtId="4">
    <nc r="M6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1" sId="1" odxf="1" dxf="1" numFmtId="4">
    <nc r="N6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2" sId="1" odxf="1" dxf="1" numFmtId="4">
    <nc r="O6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3" sId="1" odxf="1" dxf="1" numFmtId="4">
    <nc r="P6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4" sId="1" odxf="1" dxf="1" numFmtId="4">
    <nc r="Q6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5" sId="1" odxf="1" dxf="1" numFmtId="4">
    <nc r="L622">
      <v>0</v>
    </nc>
    <ndxf>
      <font>
        <b/>
        <sz val="11"/>
        <name val="Times New Roman"/>
        <scheme val="none"/>
      </font>
      <numFmt numFmtId="2" formatCode="0.00"/>
      <alignment horizontal="center" wrapText="1" readingOrder="0"/>
    </ndxf>
  </rcc>
  <rcc rId="19966" sId="1" odxf="1" dxf="1" numFmtId="4">
    <nc r="M6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7" sId="1" odxf="1" dxf="1" numFmtId="4">
    <nc r="N6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8" sId="1" odxf="1" dxf="1" numFmtId="4">
    <nc r="O6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69" sId="1" odxf="1" dxf="1" numFmtId="4">
    <nc r="P6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0" sId="1" odxf="1" dxf="1" numFmtId="4">
    <nc r="Q6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1" sId="1" odxf="1" dxf="1" numFmtId="4">
    <nc r="L623">
      <v>0</v>
    </nc>
    <ndxf>
      <font>
        <b/>
        <sz val="11"/>
        <name val="Times New Roman"/>
        <scheme val="none"/>
      </font>
    </ndxf>
  </rcc>
  <rcc rId="19972" sId="1" odxf="1" dxf="1" numFmtId="4">
    <nc r="M6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3" sId="1" odxf="1" dxf="1" numFmtId="4">
    <nc r="N6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4" sId="1" odxf="1" dxf="1" numFmtId="4">
    <nc r="O6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5" sId="1" odxf="1" dxf="1" numFmtId="4">
    <nc r="P6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6" sId="1" odxf="1" dxf="1" numFmtId="4">
    <nc r="Q6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7" sId="1" odxf="1" dxf="1" numFmtId="4">
    <nc r="L624">
      <v>0</v>
    </nc>
    <ndxf>
      <font>
        <b/>
        <sz val="11"/>
        <name val="Times New Roman"/>
        <scheme val="none"/>
      </font>
    </ndxf>
  </rcc>
  <rcc rId="19978" sId="1" odxf="1" dxf="1" numFmtId="4">
    <nc r="M6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79" sId="1" odxf="1" dxf="1" numFmtId="4">
    <nc r="N6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0" sId="1" odxf="1" dxf="1" numFmtId="4">
    <nc r="O6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1" sId="1" odxf="1" dxf="1" numFmtId="4">
    <nc r="P6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2" sId="1" odxf="1" dxf="1" numFmtId="4">
    <nc r="Q6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3" sId="1" odxf="1" dxf="1" numFmtId="4">
    <nc r="L625">
      <v>0</v>
    </nc>
    <ndxf>
      <font>
        <b/>
        <sz val="11"/>
        <name val="Times New Roman"/>
        <scheme val="none"/>
      </font>
    </ndxf>
  </rcc>
  <rcc rId="19984" sId="1" odxf="1" dxf="1" numFmtId="4">
    <nc r="M6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5" sId="1" odxf="1" dxf="1" numFmtId="4">
    <nc r="N6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6" sId="1" odxf="1" dxf="1" numFmtId="4">
    <nc r="O6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7" sId="1" odxf="1" dxf="1" numFmtId="4">
    <nc r="P6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8" sId="1" odxf="1" dxf="1" numFmtId="4">
    <nc r="Q6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89" sId="1" odxf="1" dxf="1" numFmtId="4">
    <nc r="L626">
      <v>0</v>
    </nc>
    <ndxf>
      <font>
        <b/>
        <sz val="11"/>
        <name val="Times New Roman"/>
        <scheme val="none"/>
      </font>
    </ndxf>
  </rcc>
  <rcc rId="19990" sId="1" odxf="1" dxf="1" numFmtId="4">
    <nc r="M6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1" sId="1" odxf="1" dxf="1" numFmtId="4">
    <nc r="N6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2" sId="1" odxf="1" dxf="1" numFmtId="4">
    <nc r="O6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3" sId="1" odxf="1" dxf="1" numFmtId="4">
    <nc r="P6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4" sId="1" odxf="1" dxf="1" numFmtId="4">
    <nc r="Q6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5" sId="1" odxf="1" dxf="1" numFmtId="4">
    <nc r="L627">
      <v>0</v>
    </nc>
    <ndxf>
      <font>
        <b/>
        <sz val="11"/>
        <name val="Times New Roman"/>
        <scheme val="none"/>
      </font>
    </ndxf>
  </rcc>
  <rcc rId="19996" sId="1" odxf="1" dxf="1" numFmtId="4">
    <nc r="M6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7" sId="1" odxf="1" dxf="1" numFmtId="4">
    <nc r="N6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8" sId="1" odxf="1" dxf="1" numFmtId="4">
    <nc r="O6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19999" sId="1" odxf="1" dxf="1" numFmtId="4">
    <nc r="P6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0" sId="1" odxf="1" dxf="1" numFmtId="4">
    <nc r="Q6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1" sId="1" odxf="1" dxf="1" numFmtId="4">
    <nc r="L628">
      <v>0</v>
    </nc>
    <ndxf>
      <font>
        <b/>
        <sz val="11"/>
        <name val="Times New Roman"/>
        <scheme val="none"/>
      </font>
    </ndxf>
  </rcc>
  <rcc rId="20002" sId="1" odxf="1" dxf="1" numFmtId="4">
    <nc r="M6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3" sId="1" odxf="1" dxf="1" numFmtId="4">
    <nc r="N6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4" sId="1" odxf="1" dxf="1" numFmtId="4">
    <nc r="O6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5" sId="1" odxf="1" dxf="1" numFmtId="4">
    <nc r="P6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6" sId="1" odxf="1" dxf="1" numFmtId="4">
    <nc r="Q6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7" sId="1" odxf="1" dxf="1" numFmtId="4">
    <nc r="L629">
      <v>0</v>
    </nc>
    <ndxf>
      <font>
        <b/>
        <sz val="11"/>
        <name val="Times New Roman"/>
        <scheme val="none"/>
      </font>
    </ndxf>
  </rcc>
  <rcc rId="20008" sId="1" odxf="1" dxf="1" numFmtId="4">
    <nc r="M6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09" sId="1" odxf="1" dxf="1" numFmtId="4">
    <nc r="N6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0" sId="1" odxf="1" dxf="1" numFmtId="4">
    <nc r="O6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1" sId="1" odxf="1" dxf="1" numFmtId="4">
    <nc r="P6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2" sId="1" odxf="1" dxf="1" numFmtId="4">
    <nc r="Q6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3" sId="1" odxf="1" dxf="1" numFmtId="4">
    <nc r="L630">
      <v>0</v>
    </nc>
    <ndxf>
      <font>
        <b/>
        <sz val="11"/>
        <name val="Times New Roman"/>
        <scheme val="none"/>
      </font>
    </ndxf>
  </rcc>
  <rcc rId="20014" sId="1" odxf="1" dxf="1" numFmtId="4">
    <nc r="M6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5" sId="1" odxf="1" dxf="1" numFmtId="4">
    <nc r="N6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6" sId="1" odxf="1" dxf="1" numFmtId="4">
    <nc r="O6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7" sId="1" odxf="1" dxf="1" numFmtId="4">
    <nc r="P6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8" sId="1" odxf="1" dxf="1" numFmtId="4">
    <nc r="Q6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19" sId="1" odxf="1" dxf="1" numFmtId="4">
    <nc r="L631">
      <v>0</v>
    </nc>
    <ndxf>
      <font>
        <b/>
        <sz val="11"/>
        <name val="Times New Roman"/>
        <scheme val="none"/>
      </font>
    </ndxf>
  </rcc>
  <rcc rId="20020" sId="1" odxf="1" dxf="1" numFmtId="4">
    <nc r="M6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1" sId="1" odxf="1" dxf="1" numFmtId="4">
    <nc r="N6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2" sId="1" odxf="1" dxf="1" numFmtId="4">
    <nc r="O6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3" sId="1" odxf="1" dxf="1" numFmtId="4">
    <nc r="P6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4" sId="1" odxf="1" dxf="1" numFmtId="4">
    <nc r="Q6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5" sId="1" odxf="1" dxf="1" numFmtId="4">
    <nc r="L632">
      <v>0</v>
    </nc>
    <ndxf>
      <font>
        <b/>
        <sz val="11"/>
        <name val="Times New Roman"/>
        <scheme val="none"/>
      </font>
    </ndxf>
  </rcc>
  <rcc rId="20026" sId="1" odxf="1" dxf="1" numFmtId="4">
    <nc r="M6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7" sId="1" odxf="1" dxf="1" numFmtId="4">
    <nc r="N6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8" sId="1" odxf="1" dxf="1" numFmtId="4">
    <nc r="O6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29" sId="1" odxf="1" dxf="1" numFmtId="4">
    <nc r="P6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0" sId="1" odxf="1" dxf="1" numFmtId="4">
    <nc r="Q6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1" sId="1" odxf="1" dxf="1" numFmtId="4">
    <nc r="L633">
      <v>0</v>
    </nc>
    <ndxf>
      <font>
        <b/>
        <sz val="11"/>
        <name val="Times New Roman"/>
        <scheme val="none"/>
      </font>
    </ndxf>
  </rcc>
  <rcc rId="20032" sId="1" odxf="1" dxf="1" numFmtId="4">
    <nc r="M6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3" sId="1" odxf="1" dxf="1" numFmtId="4">
    <nc r="N6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4" sId="1" odxf="1" dxf="1" numFmtId="4">
    <nc r="O6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5" sId="1" odxf="1" dxf="1" numFmtId="4">
    <nc r="P6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6" sId="1" odxf="1" dxf="1" numFmtId="4">
    <nc r="Q6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7" sId="1" odxf="1" dxf="1" numFmtId="4">
    <nc r="L634">
      <v>0</v>
    </nc>
    <ndxf>
      <font>
        <b/>
        <sz val="11"/>
        <name val="Times New Roman"/>
        <scheme val="none"/>
      </font>
      <numFmt numFmtId="2" formatCode="0.00"/>
      <alignment horizontal="center" wrapText="1" readingOrder="0"/>
    </ndxf>
  </rcc>
  <rcc rId="20038" sId="1" odxf="1" dxf="1" numFmtId="4">
    <nc r="M6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39" sId="1" odxf="1" dxf="1" numFmtId="4">
    <nc r="N6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0" sId="1" odxf="1" dxf="1" numFmtId="4">
    <nc r="O6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1" sId="1" odxf="1" dxf="1" numFmtId="4">
    <nc r="P6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2" sId="1" odxf="1" dxf="1" numFmtId="4">
    <nc r="Q6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3" sId="1" odxf="1" dxf="1" numFmtId="4">
    <nc r="L635">
      <v>0</v>
    </nc>
    <ndxf>
      <font>
        <b/>
        <sz val="11"/>
        <name val="Times New Roman"/>
        <scheme val="none"/>
      </font>
      <alignment vertical="center" readingOrder="0"/>
    </ndxf>
  </rcc>
  <rcc rId="20044" sId="1" odxf="1" dxf="1" numFmtId="4">
    <nc r="M6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5" sId="1" odxf="1" dxf="1" numFmtId="4">
    <nc r="N6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6" sId="1" odxf="1" dxf="1" numFmtId="4">
    <nc r="O6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7" sId="1" odxf="1" dxf="1" numFmtId="4">
    <nc r="P6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8" sId="1" odxf="1" dxf="1" numFmtId="4">
    <nc r="Q6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49" sId="1" odxf="1" dxf="1" numFmtId="4">
    <nc r="L636">
      <v>0</v>
    </nc>
    <ndxf>
      <font>
        <b/>
        <sz val="11"/>
        <name val="Times New Roman"/>
        <scheme val="none"/>
      </font>
    </ndxf>
  </rcc>
  <rcc rId="20050" sId="1" odxf="1" dxf="1" numFmtId="4">
    <nc r="M6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1" sId="1" odxf="1" dxf="1" numFmtId="4">
    <nc r="N6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2" sId="1" odxf="1" dxf="1" numFmtId="4">
    <nc r="O6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3" sId="1" odxf="1" dxf="1" numFmtId="4">
    <nc r="P6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4" sId="1" odxf="1" dxf="1" numFmtId="4">
    <nc r="Q6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5" sId="1" odxf="1" dxf="1" numFmtId="4">
    <nc r="L637">
      <v>0</v>
    </nc>
    <ndxf>
      <font>
        <b/>
        <sz val="11"/>
        <name val="Times New Roman"/>
        <scheme val="none"/>
      </font>
    </ndxf>
  </rcc>
  <rcc rId="20056" sId="1" odxf="1" dxf="1" numFmtId="4">
    <nc r="M6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7" sId="1" odxf="1" dxf="1" numFmtId="4">
    <nc r="N6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8" sId="1" odxf="1" dxf="1" numFmtId="4">
    <nc r="O6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59" sId="1" odxf="1" dxf="1" numFmtId="4">
    <nc r="P6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0" sId="1" odxf="1" dxf="1" numFmtId="4">
    <nc r="Q6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1" sId="1" odxf="1" dxf="1" numFmtId="4">
    <nc r="L638">
      <v>0</v>
    </nc>
    <ndxf>
      <font>
        <b/>
        <sz val="11"/>
        <name val="Times New Roman"/>
        <scheme val="none"/>
      </font>
    </ndxf>
  </rcc>
  <rcc rId="20062" sId="1" odxf="1" dxf="1" numFmtId="4">
    <nc r="M6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3" sId="1" odxf="1" dxf="1" numFmtId="4">
    <nc r="N6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4" sId="1" odxf="1" dxf="1" numFmtId="4">
    <nc r="O6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5" sId="1" odxf="1" dxf="1" numFmtId="4">
    <nc r="P6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6" sId="1" odxf="1" dxf="1" numFmtId="4">
    <nc r="Q6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7" sId="1" odxf="1" dxf="1" numFmtId="4">
    <nc r="L639">
      <v>0</v>
    </nc>
    <ndxf>
      <font>
        <b/>
        <sz val="11"/>
        <name val="Times New Roman"/>
        <scheme val="none"/>
      </font>
    </ndxf>
  </rcc>
  <rcc rId="20068" sId="1" odxf="1" dxf="1" numFmtId="4">
    <nc r="M6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69" sId="1" odxf="1" dxf="1" numFmtId="4">
    <nc r="N6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0" sId="1" odxf="1" dxf="1" numFmtId="4">
    <nc r="O6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1" sId="1" odxf="1" dxf="1" numFmtId="4">
    <nc r="P6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2" sId="1" odxf="1" dxf="1" numFmtId="4">
    <nc r="Q6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3" sId="1" odxf="1" dxf="1" numFmtId="4">
    <nc r="L640">
      <v>0</v>
    </nc>
    <ndxf>
      <font>
        <b/>
        <sz val="11"/>
        <name val="Times New Roman"/>
        <scheme val="none"/>
      </font>
    </ndxf>
  </rcc>
  <rcc rId="20074" sId="1" odxf="1" dxf="1" numFmtId="4">
    <nc r="M6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5" sId="1" odxf="1" dxf="1" numFmtId="4">
    <nc r="N6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6" sId="1" odxf="1" dxf="1" numFmtId="4">
    <nc r="O6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7" sId="1" odxf="1" dxf="1" numFmtId="4">
    <nc r="P6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8" sId="1" odxf="1" dxf="1" numFmtId="4">
    <nc r="Q6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79" sId="1" odxf="1" dxf="1" numFmtId="4">
    <nc r="L641">
      <v>0</v>
    </nc>
    <ndxf>
      <font>
        <b/>
        <sz val="11"/>
        <name val="Times New Roman"/>
        <scheme val="none"/>
      </font>
    </ndxf>
  </rcc>
  <rcc rId="20080" sId="1" odxf="1" dxf="1" numFmtId="4">
    <nc r="M6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1" sId="1" odxf="1" dxf="1" numFmtId="4">
    <nc r="N6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2" sId="1" odxf="1" dxf="1" numFmtId="4">
    <nc r="O6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3" sId="1" odxf="1" dxf="1" numFmtId="4">
    <nc r="P6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4" sId="1" odxf="1" dxf="1" numFmtId="4">
    <nc r="Q6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5" sId="1" odxf="1" dxf="1" numFmtId="4">
    <nc r="L642">
      <v>0</v>
    </nc>
    <ndxf>
      <font>
        <b/>
        <sz val="11"/>
        <name val="Times New Roman"/>
        <scheme val="none"/>
      </font>
    </ndxf>
  </rcc>
  <rcc rId="20086" sId="1" odxf="1" dxf="1" numFmtId="4">
    <nc r="M6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7" sId="1" odxf="1" dxf="1" numFmtId="4">
    <nc r="N6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8" sId="1" odxf="1" dxf="1" numFmtId="4">
    <nc r="O6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89" sId="1" odxf="1" dxf="1" numFmtId="4">
    <nc r="P6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0" sId="1" odxf="1" dxf="1" numFmtId="4">
    <nc r="Q6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1" sId="1" odxf="1" dxf="1" numFmtId="4">
    <nc r="L643">
      <v>0</v>
    </nc>
    <ndxf>
      <font>
        <b/>
        <sz val="11"/>
        <name val="Times New Roman"/>
        <scheme val="none"/>
      </font>
    </ndxf>
  </rcc>
  <rcc rId="20092" sId="1" odxf="1" dxf="1" numFmtId="4">
    <nc r="M6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3" sId="1" odxf="1" dxf="1" numFmtId="4">
    <nc r="N6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4" sId="1" odxf="1" dxf="1" numFmtId="4">
    <nc r="O6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5" sId="1" odxf="1" dxf="1" numFmtId="4">
    <nc r="P6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6" sId="1" odxf="1" dxf="1" numFmtId="4">
    <nc r="Q6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7" sId="1" odxf="1" dxf="1" numFmtId="4">
    <nc r="L644">
      <v>0</v>
    </nc>
    <ndxf>
      <font>
        <b/>
        <sz val="11"/>
        <name val="Times New Roman"/>
        <scheme val="none"/>
      </font>
    </ndxf>
  </rcc>
  <rcc rId="20098" sId="1" odxf="1" dxf="1" numFmtId="4">
    <nc r="M6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099" sId="1" odxf="1" dxf="1" numFmtId="4">
    <nc r="N6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0" sId="1" odxf="1" dxf="1" numFmtId="4">
    <nc r="O6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1" sId="1" odxf="1" dxf="1" numFmtId="4">
    <nc r="P6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2" sId="1" odxf="1" dxf="1" numFmtId="4">
    <nc r="Q6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3" sId="1" odxf="1" dxf="1" numFmtId="4">
    <nc r="L645">
      <v>0</v>
    </nc>
    <ndxf>
      <font>
        <b/>
        <sz val="11"/>
        <name val="Times New Roman"/>
        <scheme val="none"/>
      </font>
    </ndxf>
  </rcc>
  <rcc rId="20104" sId="1" odxf="1" dxf="1" numFmtId="4">
    <nc r="M6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5" sId="1" odxf="1" dxf="1" numFmtId="4">
    <nc r="N6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6" sId="1" odxf="1" dxf="1" numFmtId="4">
    <nc r="O6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7" sId="1" odxf="1" dxf="1" numFmtId="4">
    <nc r="P6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8" sId="1" odxf="1" dxf="1" numFmtId="4">
    <nc r="Q6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09" sId="1" odxf="1" dxf="1" numFmtId="4">
    <nc r="L646">
      <v>0</v>
    </nc>
    <ndxf>
      <font>
        <b/>
        <sz val="11"/>
        <name val="Times New Roman"/>
        <scheme val="none"/>
      </font>
    </ndxf>
  </rcc>
  <rcc rId="20110" sId="1" odxf="1" dxf="1" numFmtId="4">
    <nc r="M6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1" sId="1" odxf="1" dxf="1" numFmtId="4">
    <nc r="N6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2" sId="1" odxf="1" dxf="1" numFmtId="4">
    <nc r="O6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3" sId="1" odxf="1" dxf="1" numFmtId="4">
    <nc r="P6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4" sId="1" odxf="1" dxf="1" numFmtId="4">
    <nc r="Q6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5" sId="1" odxf="1" dxf="1" numFmtId="4">
    <nc r="L647">
      <v>0</v>
    </nc>
    <ndxf>
      <font>
        <b/>
        <sz val="11"/>
        <name val="Times New Roman"/>
        <scheme val="none"/>
      </font>
    </ndxf>
  </rcc>
  <rcc rId="20116" sId="1" odxf="1" dxf="1" numFmtId="4">
    <nc r="M6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7" sId="1" odxf="1" dxf="1" numFmtId="4">
    <nc r="N6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8" sId="1" odxf="1" dxf="1" numFmtId="4">
    <nc r="O6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19" sId="1" odxf="1" dxf="1" numFmtId="4">
    <nc r="P6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0" sId="1" odxf="1" dxf="1" numFmtId="4">
    <nc r="Q6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1" sId="1" odxf="1" dxf="1" numFmtId="4">
    <nc r="L648">
      <v>0</v>
    </nc>
    <ndxf>
      <font>
        <b/>
        <sz val="11"/>
        <name val="Times New Roman"/>
        <scheme val="none"/>
      </font>
    </ndxf>
  </rcc>
  <rcc rId="20122" sId="1" odxf="1" dxf="1" numFmtId="4">
    <nc r="M6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3" sId="1" odxf="1" dxf="1" numFmtId="4">
    <nc r="N6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4" sId="1" odxf="1" dxf="1" numFmtId="4">
    <nc r="O6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5" sId="1" odxf="1" dxf="1" numFmtId="4">
    <nc r="P6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6" sId="1" odxf="1" dxf="1" numFmtId="4">
    <nc r="Q6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7" sId="1" odxf="1" dxf="1" numFmtId="4">
    <nc r="L649">
      <v>0</v>
    </nc>
    <ndxf>
      <font>
        <b/>
        <sz val="11"/>
        <name val="Times New Roman"/>
        <scheme val="none"/>
      </font>
    </ndxf>
  </rcc>
  <rcc rId="20128" sId="1" odxf="1" dxf="1" numFmtId="4">
    <nc r="M6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29" sId="1" odxf="1" dxf="1" numFmtId="4">
    <nc r="N6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0" sId="1" odxf="1" dxf="1" numFmtId="4">
    <nc r="O6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1" sId="1" odxf="1" dxf="1" numFmtId="4">
    <nc r="P6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2" sId="1" odxf="1" dxf="1" numFmtId="4">
    <nc r="Q6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3" sId="1" odxf="1" dxf="1" numFmtId="4">
    <nc r="L650">
      <v>0</v>
    </nc>
    <ndxf>
      <font>
        <b/>
        <sz val="11"/>
        <name val="Times New Roman"/>
        <scheme val="none"/>
      </font>
    </ndxf>
  </rcc>
  <rcc rId="20134" sId="1" odxf="1" dxf="1" numFmtId="4">
    <nc r="M6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5" sId="1" odxf="1" dxf="1" numFmtId="4">
    <nc r="N6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6" sId="1" odxf="1" dxf="1" numFmtId="4">
    <nc r="O6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7" sId="1" odxf="1" dxf="1" numFmtId="4">
    <nc r="P6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8" sId="1" odxf="1" dxf="1" numFmtId="4">
    <nc r="Q6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39" sId="1" odxf="1" dxf="1" numFmtId="4">
    <nc r="L651">
      <v>0</v>
    </nc>
    <ndxf>
      <font>
        <b/>
        <sz val="11"/>
        <name val="Times New Roman"/>
        <scheme val="none"/>
      </font>
    </ndxf>
  </rcc>
  <rcc rId="20140" sId="1" odxf="1" dxf="1" numFmtId="4">
    <nc r="M6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1" sId="1" odxf="1" dxf="1" numFmtId="4">
    <nc r="N6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2" sId="1" odxf="1" dxf="1" numFmtId="4">
    <nc r="O6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3" sId="1" odxf="1" dxf="1" numFmtId="4">
    <nc r="P6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4" sId="1" odxf="1" dxf="1" numFmtId="4">
    <nc r="Q6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5" sId="1" odxf="1" dxf="1" numFmtId="4">
    <nc r="L652">
      <v>0</v>
    </nc>
    <ndxf>
      <font>
        <b/>
        <sz val="11"/>
        <name val="Times New Roman"/>
        <scheme val="none"/>
      </font>
    </ndxf>
  </rcc>
  <rcc rId="20146" sId="1" odxf="1" dxf="1" numFmtId="4">
    <nc r="M6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7" sId="1" odxf="1" dxf="1" numFmtId="4">
    <nc r="N6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8" sId="1" odxf="1" dxf="1" numFmtId="4">
    <nc r="O6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49" sId="1" odxf="1" dxf="1" numFmtId="4">
    <nc r="P6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0" sId="1" odxf="1" dxf="1" numFmtId="4">
    <nc r="Q6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1" sId="1" odxf="1" dxf="1" numFmtId="4">
    <nc r="L653">
      <v>0</v>
    </nc>
    <ndxf>
      <font>
        <b/>
        <sz val="11"/>
        <name val="Times New Roman"/>
        <scheme val="none"/>
      </font>
    </ndxf>
  </rcc>
  <rcc rId="20152" sId="1" odxf="1" dxf="1" numFmtId="4">
    <nc r="M6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3" sId="1" odxf="1" dxf="1" numFmtId="4">
    <nc r="N6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4" sId="1" odxf="1" dxf="1" numFmtId="4">
    <nc r="O6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5" sId="1" odxf="1" dxf="1" numFmtId="4">
    <nc r="P6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6" sId="1" odxf="1" dxf="1" numFmtId="4">
    <nc r="Q6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7" sId="1" numFmtId="4">
    <nc r="L654">
      <v>0</v>
    </nc>
  </rcc>
  <rcc rId="20158" sId="1" odxf="1" dxf="1" numFmtId="4">
    <nc r="M6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59" sId="1" odxf="1" dxf="1" numFmtId="4">
    <nc r="N6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0" sId="1" odxf="1" dxf="1" numFmtId="4">
    <nc r="O6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1" sId="1" odxf="1" dxf="1" numFmtId="4">
    <nc r="P6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2" sId="1" odxf="1" dxf="1" numFmtId="4">
    <nc r="Q6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3" sId="1" odxf="1" dxf="1" numFmtId="4">
    <nc r="L655">
      <v>0</v>
    </nc>
    <ndxf>
      <font>
        <b/>
        <sz val="11"/>
        <name val="Times New Roman"/>
        <scheme val="none"/>
      </font>
    </ndxf>
  </rcc>
  <rcc rId="20164" sId="1" odxf="1" dxf="1" numFmtId="4">
    <nc r="M6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5" sId="1" odxf="1" dxf="1" numFmtId="4">
    <nc r="N6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6" sId="1" odxf="1" dxf="1" numFmtId="4">
    <nc r="O6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7" sId="1" odxf="1" dxf="1" numFmtId="4">
    <nc r="P6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8" sId="1" odxf="1" dxf="1" numFmtId="4">
    <nc r="Q6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69" sId="1" odxf="1" dxf="1" numFmtId="4">
    <nc r="L656">
      <v>0</v>
    </nc>
    <ndxf>
      <font>
        <b/>
        <sz val="11"/>
        <name val="Times New Roman"/>
        <scheme val="none"/>
      </font>
    </ndxf>
  </rcc>
  <rcc rId="20170" sId="1" odxf="1" dxf="1" numFmtId="4">
    <nc r="M6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1" sId="1" odxf="1" dxf="1" numFmtId="4">
    <nc r="N6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2" sId="1" odxf="1" dxf="1" numFmtId="4">
    <nc r="O6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3" sId="1" odxf="1" dxf="1" numFmtId="4">
    <nc r="P6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4" sId="1" odxf="1" dxf="1" numFmtId="4">
    <nc r="Q6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5" sId="1" odxf="1" dxf="1" numFmtId="4">
    <nc r="L657">
      <v>0</v>
    </nc>
    <ndxf>
      <font>
        <b/>
        <sz val="11"/>
        <name val="Times New Roman"/>
        <scheme val="none"/>
      </font>
    </ndxf>
  </rcc>
  <rcc rId="20176" sId="1" odxf="1" dxf="1" numFmtId="4">
    <nc r="M6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7" sId="1" odxf="1" dxf="1" numFmtId="4">
    <nc r="N6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8" sId="1" odxf="1" dxf="1" numFmtId="4">
    <nc r="O6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79" sId="1" odxf="1" dxf="1" numFmtId="4">
    <nc r="P6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0" sId="1" odxf="1" dxf="1" numFmtId="4">
    <nc r="Q6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1" sId="1" odxf="1" dxf="1" numFmtId="4">
    <nc r="L658">
      <v>0</v>
    </nc>
    <ndxf>
      <font>
        <b/>
        <sz val="11"/>
        <name val="Times New Roman"/>
        <scheme val="none"/>
      </font>
    </ndxf>
  </rcc>
  <rcc rId="20182" sId="1" odxf="1" dxf="1" numFmtId="4">
    <nc r="M6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3" sId="1" odxf="1" dxf="1" numFmtId="4">
    <nc r="N6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4" sId="1" odxf="1" dxf="1" numFmtId="4">
    <nc r="O6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5" sId="1" odxf="1" dxf="1" numFmtId="4">
    <nc r="P6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6" sId="1" odxf="1" dxf="1" numFmtId="4">
    <nc r="Q6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7" sId="1" odxf="1" dxf="1" numFmtId="4">
    <nc r="L659">
      <v>0</v>
    </nc>
    <ndxf>
      <font>
        <b/>
        <sz val="11"/>
        <name val="Times New Roman"/>
        <scheme val="none"/>
      </font>
    </ndxf>
  </rcc>
  <rcc rId="20188" sId="1" odxf="1" dxf="1" numFmtId="4">
    <nc r="M6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89" sId="1" odxf="1" dxf="1" numFmtId="4">
    <nc r="N6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0" sId="1" odxf="1" dxf="1" numFmtId="4">
    <nc r="O6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1" sId="1" odxf="1" dxf="1" numFmtId="4">
    <nc r="P6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2" sId="1" odxf="1" dxf="1" numFmtId="4">
    <nc r="Q6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3" sId="1" odxf="1" dxf="1" numFmtId="4">
    <nc r="L660">
      <v>0</v>
    </nc>
    <ndxf>
      <font>
        <b/>
        <sz val="11"/>
        <name val="Times New Roman"/>
        <scheme val="none"/>
      </font>
    </ndxf>
  </rcc>
  <rcc rId="20194" sId="1" odxf="1" dxf="1" numFmtId="4">
    <nc r="M6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5" sId="1" odxf="1" dxf="1" numFmtId="4">
    <nc r="N6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6" sId="1" odxf="1" dxf="1" numFmtId="4">
    <nc r="O6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7" sId="1" odxf="1" dxf="1" numFmtId="4">
    <nc r="P6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8" sId="1" odxf="1" dxf="1" numFmtId="4">
    <nc r="Q6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199" sId="1" odxf="1" dxf="1" numFmtId="4">
    <nc r="L661">
      <v>0</v>
    </nc>
    <ndxf>
      <font>
        <b/>
        <sz val="11"/>
        <name val="Times New Roman"/>
        <scheme val="none"/>
      </font>
    </ndxf>
  </rcc>
  <rcc rId="20200" sId="1" odxf="1" dxf="1" numFmtId="4">
    <nc r="M6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1" sId="1" odxf="1" dxf="1" numFmtId="4">
    <nc r="N6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2" sId="1" odxf="1" dxf="1" numFmtId="4">
    <nc r="O6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3" sId="1" odxf="1" dxf="1" numFmtId="4">
    <nc r="P6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4" sId="1" odxf="1" dxf="1" numFmtId="4">
    <nc r="Q6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5" sId="1" odxf="1" dxf="1" numFmtId="4">
    <nc r="L662">
      <v>0</v>
    </nc>
    <ndxf>
      <font>
        <b/>
        <sz val="11"/>
        <name val="Times New Roman"/>
        <scheme val="none"/>
      </font>
    </ndxf>
  </rcc>
  <rcc rId="20206" sId="1" odxf="1" dxf="1" numFmtId="4">
    <nc r="M6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7" sId="1" odxf="1" dxf="1" numFmtId="4">
    <nc r="N6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8" sId="1" odxf="1" dxf="1" numFmtId="4">
    <nc r="O6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09" sId="1" odxf="1" dxf="1" numFmtId="4">
    <nc r="P6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0" sId="1" odxf="1" dxf="1" numFmtId="4">
    <nc r="Q6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1" sId="1" odxf="1" dxf="1" numFmtId="4">
    <nc r="L663">
      <v>0</v>
    </nc>
    <ndxf>
      <font>
        <b/>
        <sz val="11"/>
        <name val="Times New Roman"/>
        <scheme val="none"/>
      </font>
    </ndxf>
  </rcc>
  <rcc rId="20212" sId="1" odxf="1" dxf="1" numFmtId="4">
    <nc r="M6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3" sId="1" odxf="1" dxf="1" numFmtId="4">
    <nc r="N6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4" sId="1" odxf="1" dxf="1" numFmtId="4">
    <nc r="O6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5" sId="1" odxf="1" dxf="1" numFmtId="4">
    <nc r="P6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6" sId="1" odxf="1" dxf="1" numFmtId="4">
    <nc r="Q6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7" sId="1" odxf="1" dxf="1" numFmtId="4">
    <nc r="L664">
      <v>0</v>
    </nc>
    <ndxf>
      <font>
        <b/>
        <sz val="11"/>
        <name val="Times New Roman"/>
        <scheme val="none"/>
      </font>
    </ndxf>
  </rcc>
  <rcc rId="20218" sId="1" odxf="1" dxf="1" numFmtId="4">
    <nc r="M6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19" sId="1" odxf="1" dxf="1" numFmtId="4">
    <nc r="N6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0" sId="1" odxf="1" dxf="1" numFmtId="4">
    <nc r="O6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1" sId="1" odxf="1" dxf="1" numFmtId="4">
    <nc r="P6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2" sId="1" odxf="1" dxf="1" numFmtId="4">
    <nc r="Q6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3" sId="1" odxf="1" dxf="1" numFmtId="4">
    <nc r="L665">
      <v>0</v>
    </nc>
    <ndxf>
      <font>
        <b/>
        <sz val="11"/>
        <name val="Times New Roman"/>
        <scheme val="none"/>
      </font>
    </ndxf>
  </rcc>
  <rcc rId="20224" sId="1" odxf="1" dxf="1" numFmtId="4">
    <nc r="M6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5" sId="1" odxf="1" dxf="1" numFmtId="4">
    <nc r="N6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6" sId="1" odxf="1" dxf="1" numFmtId="4">
    <nc r="O6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7" sId="1" odxf="1" dxf="1" numFmtId="4">
    <nc r="P6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8" sId="1" odxf="1" dxf="1" numFmtId="4">
    <nc r="Q6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29" sId="1" odxf="1" dxf="1" numFmtId="4">
    <nc r="L666">
      <v>0</v>
    </nc>
    <ndxf>
      <font>
        <b/>
        <sz val="11"/>
        <name val="Times New Roman"/>
        <scheme val="none"/>
      </font>
    </ndxf>
  </rcc>
  <rcc rId="20230" sId="1" odxf="1" dxf="1" numFmtId="4">
    <nc r="M6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1" sId="1" odxf="1" dxf="1" numFmtId="4">
    <nc r="N6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2" sId="1" odxf="1" dxf="1" numFmtId="4">
    <nc r="O6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3" sId="1" odxf="1" dxf="1" numFmtId="4">
    <nc r="P6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4" sId="1" odxf="1" dxf="1" numFmtId="4">
    <nc r="Q6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5" sId="1" odxf="1" dxf="1" numFmtId="4">
    <nc r="L667">
      <v>0</v>
    </nc>
    <ndxf>
      <font>
        <b/>
        <sz val="11"/>
        <name val="Times New Roman"/>
        <scheme val="none"/>
      </font>
    </ndxf>
  </rcc>
  <rcc rId="20236" sId="1" odxf="1" dxf="1" numFmtId="4">
    <nc r="M6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7" sId="1" odxf="1" dxf="1" numFmtId="4">
    <nc r="N6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8" sId="1" odxf="1" dxf="1" numFmtId="4">
    <nc r="O6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39" sId="1" odxf="1" dxf="1" numFmtId="4">
    <nc r="P6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0" sId="1" odxf="1" dxf="1" numFmtId="4">
    <nc r="Q6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1" sId="1" odxf="1" dxf="1" numFmtId="4">
    <nc r="L668">
      <v>0</v>
    </nc>
    <ndxf>
      <font>
        <b/>
        <sz val="11"/>
        <name val="Times New Roman"/>
        <scheme val="none"/>
      </font>
    </ndxf>
  </rcc>
  <rcc rId="20242" sId="1" odxf="1" dxf="1" numFmtId="4">
    <nc r="M6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3" sId="1" odxf="1" dxf="1" numFmtId="4">
    <nc r="N6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4" sId="1" odxf="1" dxf="1" numFmtId="4">
    <nc r="O6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5" sId="1" odxf="1" dxf="1" numFmtId="4">
    <nc r="P6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6" sId="1" odxf="1" dxf="1" numFmtId="4">
    <nc r="Q6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7" sId="1" odxf="1" dxf="1" numFmtId="4">
    <nc r="L669">
      <v>0</v>
    </nc>
    <ndxf>
      <font>
        <b/>
        <sz val="11"/>
        <name val="Times New Roman"/>
        <scheme val="none"/>
      </font>
    </ndxf>
  </rcc>
  <rcc rId="20248" sId="1" odxf="1" dxf="1" numFmtId="4">
    <nc r="M6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49" sId="1" odxf="1" dxf="1" numFmtId="4">
    <nc r="N6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0" sId="1" odxf="1" dxf="1" numFmtId="4">
    <nc r="O6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1" sId="1" odxf="1" dxf="1" numFmtId="4">
    <nc r="P6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2" sId="1" odxf="1" dxf="1" numFmtId="4">
    <nc r="Q6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3" sId="1" odxf="1" dxf="1" numFmtId="4">
    <nc r="L670">
      <v>0</v>
    </nc>
    <ndxf>
      <font>
        <b/>
        <sz val="11"/>
        <name val="Times New Roman"/>
        <scheme val="none"/>
      </font>
    </ndxf>
  </rcc>
  <rcc rId="20254" sId="1" odxf="1" dxf="1" numFmtId="4">
    <nc r="M6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5" sId="1" odxf="1" dxf="1" numFmtId="4">
    <nc r="N6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6" sId="1" odxf="1" dxf="1" numFmtId="4">
    <nc r="O6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7" sId="1" odxf="1" dxf="1" numFmtId="4">
    <nc r="P6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8" sId="1" odxf="1" dxf="1" numFmtId="4">
    <nc r="Q6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59" sId="1" odxf="1" dxf="1" numFmtId="4">
    <nc r="L671">
      <v>0</v>
    </nc>
    <ndxf>
      <font>
        <b/>
        <sz val="11"/>
        <name val="Times New Roman"/>
        <scheme val="none"/>
      </font>
    </ndxf>
  </rcc>
  <rcc rId="20260" sId="1" odxf="1" dxf="1" numFmtId="4">
    <nc r="M6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1" sId="1" odxf="1" dxf="1" numFmtId="4">
    <nc r="N6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2" sId="1" odxf="1" dxf="1" numFmtId="4">
    <nc r="O6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3" sId="1" odxf="1" dxf="1" numFmtId="4">
    <nc r="P6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4" sId="1" odxf="1" dxf="1" numFmtId="4">
    <nc r="Q6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5" sId="1" odxf="1" dxf="1" numFmtId="4">
    <nc r="L672">
      <v>0</v>
    </nc>
    <ndxf>
      <font>
        <b/>
        <sz val="11"/>
        <name val="Times New Roman"/>
        <scheme val="none"/>
      </font>
    </ndxf>
  </rcc>
  <rcc rId="20266" sId="1" odxf="1" dxf="1" numFmtId="4">
    <nc r="M6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7" sId="1" odxf="1" dxf="1" numFmtId="4">
    <nc r="N6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8" sId="1" odxf="1" dxf="1" numFmtId="4">
    <nc r="O6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69" sId="1" odxf="1" dxf="1" numFmtId="4">
    <nc r="P6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0" sId="1" odxf="1" dxf="1" numFmtId="4">
    <nc r="Q6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1" sId="1" odxf="1" dxf="1" numFmtId="4">
    <nc r="L673">
      <v>0</v>
    </nc>
    <ndxf>
      <font>
        <b/>
        <sz val="11"/>
        <name val="Times New Roman"/>
        <scheme val="none"/>
      </font>
    </ndxf>
  </rcc>
  <rcc rId="20272" sId="1" odxf="1" dxf="1" numFmtId="4">
    <nc r="M6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3" sId="1" odxf="1" dxf="1" numFmtId="4">
    <nc r="N6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4" sId="1" odxf="1" dxf="1" numFmtId="4">
    <nc r="O6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5" sId="1" odxf="1" dxf="1" numFmtId="4">
    <nc r="P6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6" sId="1" odxf="1" dxf="1" numFmtId="4">
    <nc r="Q6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7" sId="1" odxf="1" dxf="1" numFmtId="4">
    <nc r="L674">
      <v>0</v>
    </nc>
    <ndxf>
      <font>
        <b/>
        <sz val="11"/>
        <name val="Times New Roman"/>
        <scheme val="none"/>
      </font>
    </ndxf>
  </rcc>
  <rcc rId="20278" sId="1" odxf="1" dxf="1" numFmtId="4">
    <nc r="M6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79" sId="1" odxf="1" dxf="1" numFmtId="4">
    <nc r="N6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0" sId="1" odxf="1" dxf="1" numFmtId="4">
    <nc r="O6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1" sId="1" odxf="1" dxf="1" numFmtId="4">
    <nc r="P6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2" sId="1" odxf="1" dxf="1" numFmtId="4">
    <nc r="Q6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3" sId="1" odxf="1" dxf="1" numFmtId="4">
    <nc r="L675">
      <v>0</v>
    </nc>
    <ndxf>
      <font>
        <b/>
        <sz val="11"/>
        <name val="Times New Roman"/>
        <scheme val="none"/>
      </font>
    </ndxf>
  </rcc>
  <rcc rId="20284" sId="1" odxf="1" dxf="1" numFmtId="4">
    <nc r="M6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5" sId="1" odxf="1" dxf="1" numFmtId="4">
    <nc r="N6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6" sId="1" odxf="1" dxf="1" numFmtId="4">
    <nc r="O6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7" sId="1" odxf="1" dxf="1" numFmtId="4">
    <nc r="P6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8" sId="1" odxf="1" dxf="1" numFmtId="4">
    <nc r="Q6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89" sId="1" odxf="1" dxf="1" numFmtId="4">
    <nc r="L676">
      <v>0</v>
    </nc>
    <ndxf>
      <font>
        <b/>
        <sz val="11"/>
        <name val="Times New Roman"/>
        <scheme val="none"/>
      </font>
    </ndxf>
  </rcc>
  <rcc rId="20290" sId="1" odxf="1" dxf="1" numFmtId="4">
    <nc r="M6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1" sId="1" odxf="1" dxf="1" numFmtId="4">
    <nc r="N6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2" sId="1" odxf="1" dxf="1" numFmtId="4">
    <nc r="O6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3" sId="1" odxf="1" dxf="1" numFmtId="4">
    <nc r="P6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4" sId="1" odxf="1" dxf="1" numFmtId="4">
    <nc r="Q6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5" sId="1" odxf="1" dxf="1" numFmtId="4">
    <nc r="L677">
      <v>0</v>
    </nc>
    <ndxf>
      <font>
        <b/>
        <sz val="11"/>
        <name val="Times New Roman"/>
        <scheme val="none"/>
      </font>
    </ndxf>
  </rcc>
  <rcc rId="20296" sId="1" odxf="1" dxf="1" numFmtId="4">
    <nc r="M6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7" sId="1" odxf="1" dxf="1" numFmtId="4">
    <nc r="N6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8" sId="1" odxf="1" dxf="1" numFmtId="4">
    <nc r="O6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299" sId="1" odxf="1" dxf="1" numFmtId="4">
    <nc r="P6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0" sId="1" odxf="1" dxf="1" numFmtId="4">
    <nc r="Q6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1" sId="1" odxf="1" dxf="1" numFmtId="4">
    <nc r="L678">
      <v>0</v>
    </nc>
    <ndxf>
      <font>
        <b/>
        <sz val="11"/>
        <name val="Times New Roman"/>
        <scheme val="none"/>
      </font>
    </ndxf>
  </rcc>
  <rcc rId="20302" sId="1" odxf="1" dxf="1" numFmtId="4">
    <nc r="M6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3" sId="1" odxf="1" dxf="1" numFmtId="4">
    <nc r="N6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4" sId="1" odxf="1" dxf="1" numFmtId="4">
    <nc r="O6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5" sId="1" odxf="1" dxf="1" numFmtId="4">
    <nc r="P6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6" sId="1" odxf="1" dxf="1" numFmtId="4">
    <nc r="Q6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7" sId="1" odxf="1" dxf="1" numFmtId="4">
    <nc r="L679">
      <v>0</v>
    </nc>
    <ndxf>
      <font>
        <b/>
        <sz val="11"/>
        <name val="Times New Roman"/>
        <scheme val="none"/>
      </font>
    </ndxf>
  </rcc>
  <rcc rId="20308" sId="1" odxf="1" dxf="1" numFmtId="4">
    <nc r="M6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09" sId="1" odxf="1" dxf="1" numFmtId="4">
    <nc r="N6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0" sId="1" odxf="1" dxf="1" numFmtId="4">
    <nc r="O6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1" sId="1" odxf="1" dxf="1" numFmtId="4">
    <nc r="P6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2" sId="1" odxf="1" dxf="1" numFmtId="4">
    <nc r="Q6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3" sId="1" odxf="1" dxf="1" numFmtId="4">
    <nc r="L680">
      <v>0</v>
    </nc>
    <ndxf>
      <font>
        <b/>
        <sz val="11"/>
        <name val="Times New Roman"/>
        <scheme val="none"/>
      </font>
    </ndxf>
  </rcc>
  <rcc rId="20314" sId="1" odxf="1" dxf="1" numFmtId="4">
    <nc r="M6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5" sId="1" odxf="1" dxf="1" numFmtId="4">
    <nc r="N6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6" sId="1" odxf="1" dxf="1" numFmtId="4">
    <nc r="O6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7" sId="1" odxf="1" dxf="1" numFmtId="4">
    <nc r="P6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8" sId="1" odxf="1" dxf="1" numFmtId="4">
    <nc r="Q6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19" sId="1" odxf="1" dxf="1" numFmtId="4">
    <nc r="L681">
      <v>0</v>
    </nc>
    <ndxf>
      <font>
        <b/>
        <sz val="11"/>
        <name val="Times New Roman"/>
        <scheme val="none"/>
      </font>
    </ndxf>
  </rcc>
  <rcc rId="20320" sId="1" odxf="1" dxf="1" numFmtId="4">
    <nc r="M6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1" sId="1" odxf="1" dxf="1" numFmtId="4">
    <nc r="N6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2" sId="1" odxf="1" dxf="1" numFmtId="4">
    <nc r="O6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3" sId="1" odxf="1" dxf="1" numFmtId="4">
    <nc r="P6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4" sId="1" odxf="1" dxf="1" numFmtId="4">
    <nc r="Q6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5" sId="1" odxf="1" dxf="1" numFmtId="4">
    <nc r="L682">
      <v>0</v>
    </nc>
    <ndxf>
      <font>
        <b/>
        <sz val="11"/>
        <name val="Times New Roman"/>
        <scheme val="none"/>
      </font>
    </ndxf>
  </rcc>
  <rcc rId="20326" sId="1" odxf="1" dxf="1" numFmtId="4">
    <nc r="M6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7" sId="1" odxf="1" dxf="1" numFmtId="4">
    <nc r="N6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8" sId="1" odxf="1" dxf="1" numFmtId="4">
    <nc r="O6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29" sId="1" odxf="1" dxf="1" numFmtId="4">
    <nc r="P6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0" sId="1" odxf="1" dxf="1" numFmtId="4">
    <nc r="Q6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1" sId="1" odxf="1" dxf="1" numFmtId="4">
    <nc r="L683">
      <v>0</v>
    </nc>
    <ndxf>
      <font>
        <b/>
        <sz val="11"/>
        <name val="Times New Roman"/>
        <scheme val="none"/>
      </font>
    </ndxf>
  </rcc>
  <rcc rId="20332" sId="1" odxf="1" dxf="1" numFmtId="4">
    <nc r="M6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3" sId="1" odxf="1" dxf="1" numFmtId="4">
    <nc r="N6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4" sId="1" odxf="1" dxf="1" numFmtId="4">
    <nc r="O6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5" sId="1" odxf="1" dxf="1" numFmtId="4">
    <nc r="P6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6" sId="1" odxf="1" dxf="1" numFmtId="4">
    <nc r="Q6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7" sId="1" odxf="1" dxf="1" numFmtId="4">
    <nc r="L684">
      <v>0</v>
    </nc>
    <ndxf>
      <font>
        <b/>
        <sz val="11"/>
        <name val="Times New Roman"/>
        <scheme val="none"/>
      </font>
    </ndxf>
  </rcc>
  <rcc rId="20338" sId="1" odxf="1" dxf="1" numFmtId="4">
    <nc r="M68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39" sId="1" odxf="1" dxf="1" numFmtId="4">
    <nc r="N68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0" sId="1" odxf="1" dxf="1" numFmtId="4">
    <nc r="O6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1" sId="1" odxf="1" dxf="1" numFmtId="4">
    <nc r="P6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2" sId="1" odxf="1" dxf="1" numFmtId="4">
    <nc r="Q6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3" sId="1" odxf="1" dxf="1" numFmtId="4">
    <nc r="L685">
      <v>0</v>
    </nc>
    <ndxf>
      <font>
        <b/>
        <sz val="11"/>
        <name val="Times New Roman"/>
        <scheme val="none"/>
      </font>
    </ndxf>
  </rcc>
  <rcc rId="20344" sId="1" odxf="1" dxf="1" numFmtId="4">
    <nc r="M6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5" sId="1" odxf="1" dxf="1" numFmtId="4">
    <nc r="N6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6" sId="1" odxf="1" dxf="1" numFmtId="4">
    <nc r="O6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7" sId="1" odxf="1" dxf="1" numFmtId="4">
    <nc r="P6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8" sId="1" odxf="1" dxf="1" numFmtId="4">
    <nc r="Q6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49" sId="1" odxf="1" dxf="1" numFmtId="4">
    <nc r="L686">
      <v>0</v>
    </nc>
    <ndxf>
      <font>
        <b/>
        <sz val="11"/>
        <name val="Times New Roman"/>
        <scheme val="none"/>
      </font>
    </ndxf>
  </rcc>
  <rcc rId="20350" sId="1" odxf="1" dxf="1" numFmtId="4">
    <nc r="M6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1" sId="1" odxf="1" dxf="1" numFmtId="4">
    <nc r="N6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2" sId="1" odxf="1" dxf="1" numFmtId="4">
    <nc r="O6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3" sId="1" odxf="1" dxf="1" numFmtId="4">
    <nc r="P6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4" sId="1" odxf="1" dxf="1" numFmtId="4">
    <nc r="Q6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5" sId="1" odxf="1" dxf="1" numFmtId="4">
    <nc r="L687">
      <v>0</v>
    </nc>
    <ndxf>
      <font>
        <b/>
        <sz val="11"/>
        <name val="Times New Roman"/>
        <scheme val="none"/>
      </font>
    </ndxf>
  </rcc>
  <rcc rId="20356" sId="1" odxf="1" dxf="1" numFmtId="4">
    <nc r="M6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7" sId="1" odxf="1" dxf="1" numFmtId="4">
    <nc r="N6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8" sId="1" odxf="1" dxf="1" numFmtId="4">
    <nc r="O6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59" sId="1" odxf="1" dxf="1" numFmtId="4">
    <nc r="P6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0" sId="1" odxf="1" dxf="1" numFmtId="4">
    <nc r="Q6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1" sId="1" odxf="1" dxf="1" numFmtId="4">
    <nc r="L688">
      <v>0</v>
    </nc>
    <ndxf>
      <font>
        <b/>
        <sz val="11"/>
        <name val="Times New Roman"/>
        <scheme val="none"/>
      </font>
    </ndxf>
  </rcc>
  <rcc rId="20362" sId="1" odxf="1" dxf="1" numFmtId="4">
    <nc r="M6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3" sId="1" odxf="1" dxf="1" numFmtId="4">
    <nc r="N6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4" sId="1" odxf="1" dxf="1" numFmtId="4">
    <nc r="O6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5" sId="1" odxf="1" dxf="1" numFmtId="4">
    <nc r="P6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6" sId="1" odxf="1" dxf="1" numFmtId="4">
    <nc r="Q6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7" sId="1" odxf="1" dxf="1" numFmtId="4">
    <nc r="L689">
      <v>0</v>
    </nc>
    <ndxf>
      <font>
        <b/>
        <sz val="11"/>
        <name val="Times New Roman"/>
        <scheme val="none"/>
      </font>
    </ndxf>
  </rcc>
  <rcc rId="20368" sId="1" odxf="1" dxf="1" numFmtId="4">
    <nc r="M6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69" sId="1" odxf="1" dxf="1" numFmtId="4">
    <nc r="N6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0" sId="1" odxf="1" dxf="1" numFmtId="4">
    <nc r="O6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1" sId="1" odxf="1" dxf="1" numFmtId="4">
    <nc r="P6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2" sId="1" odxf="1" dxf="1" numFmtId="4">
    <nc r="Q6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3" sId="1" odxf="1" dxf="1" numFmtId="4">
    <nc r="L690">
      <v>0</v>
    </nc>
    <ndxf>
      <font>
        <b/>
        <sz val="11"/>
        <name val="Times New Roman"/>
        <scheme val="none"/>
      </font>
    </ndxf>
  </rcc>
  <rcc rId="20374" sId="1" odxf="1" dxf="1" numFmtId="4">
    <nc r="M6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5" sId="1" odxf="1" dxf="1" numFmtId="4">
    <nc r="N6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6" sId="1" odxf="1" dxf="1" numFmtId="4">
    <nc r="O6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7" sId="1" odxf="1" dxf="1" numFmtId="4">
    <nc r="P6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8" sId="1" odxf="1" dxf="1" numFmtId="4">
    <nc r="Q6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79" sId="1" odxf="1" dxf="1" numFmtId="4">
    <nc r="L691">
      <v>0</v>
    </nc>
    <ndxf>
      <font>
        <b/>
        <sz val="11"/>
        <name val="Times New Roman"/>
        <scheme val="none"/>
      </font>
    </ndxf>
  </rcc>
  <rcc rId="20380" sId="1" odxf="1" dxf="1" numFmtId="4">
    <nc r="M6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1" sId="1" odxf="1" dxf="1" numFmtId="4">
    <nc r="N6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2" sId="1" odxf="1" dxf="1" numFmtId="4">
    <nc r="O6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3" sId="1" odxf="1" dxf="1" numFmtId="4">
    <nc r="P6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4" sId="1" odxf="1" dxf="1" numFmtId="4">
    <nc r="Q6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5" sId="1" odxf="1" dxf="1" numFmtId="4">
    <nc r="L692">
      <v>0</v>
    </nc>
    <ndxf>
      <font>
        <b/>
        <sz val="11"/>
        <name val="Times New Roman"/>
        <scheme val="none"/>
      </font>
    </ndxf>
  </rcc>
  <rcc rId="20386" sId="1" odxf="1" dxf="1" numFmtId="4">
    <nc r="M6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7" sId="1" odxf="1" dxf="1" numFmtId="4">
    <nc r="N6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8" sId="1" odxf="1" dxf="1" numFmtId="4">
    <nc r="O6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89" sId="1" odxf="1" dxf="1" numFmtId="4">
    <nc r="P6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0" sId="1" odxf="1" dxf="1" numFmtId="4">
    <nc r="Q6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1" sId="1" odxf="1" dxf="1" numFmtId="4">
    <nc r="L693">
      <v>0</v>
    </nc>
    <ndxf>
      <font>
        <b/>
        <sz val="11"/>
        <name val="Times New Roman"/>
        <scheme val="none"/>
      </font>
    </ndxf>
  </rcc>
  <rcc rId="20392" sId="1" odxf="1" dxf="1" numFmtId="4">
    <nc r="M6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3" sId="1" odxf="1" dxf="1" numFmtId="4">
    <nc r="N6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4" sId="1" odxf="1" dxf="1" numFmtId="4">
    <nc r="O6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5" sId="1" odxf="1" dxf="1" numFmtId="4">
    <nc r="P6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6" sId="1" odxf="1" dxf="1" numFmtId="4">
    <nc r="Q6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7" sId="1" odxf="1" dxf="1" numFmtId="4">
    <nc r="L694">
      <v>0</v>
    </nc>
    <ndxf>
      <font>
        <b/>
        <sz val="11"/>
        <name val="Times New Roman"/>
        <scheme val="none"/>
      </font>
    </ndxf>
  </rcc>
  <rcc rId="20398" sId="1" odxf="1" dxf="1" numFmtId="4">
    <nc r="M6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399" sId="1" odxf="1" dxf="1" numFmtId="4">
    <nc r="N6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0" sId="1" odxf="1" dxf="1" numFmtId="4">
    <nc r="O6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1" sId="1" odxf="1" dxf="1" numFmtId="4">
    <nc r="P6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2" sId="1" odxf="1" dxf="1" numFmtId="4">
    <nc r="Q6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3" sId="1" odxf="1" dxf="1" numFmtId="4">
    <nc r="L695">
      <v>0</v>
    </nc>
    <ndxf>
      <font>
        <b/>
        <sz val="11"/>
        <name val="Times New Roman"/>
        <scheme val="none"/>
      </font>
    </ndxf>
  </rcc>
  <rcc rId="20404" sId="1" odxf="1" dxf="1" numFmtId="4">
    <nc r="M6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5" sId="1" odxf="1" dxf="1" numFmtId="4">
    <nc r="N6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6" sId="1" odxf="1" dxf="1" numFmtId="4">
    <nc r="O6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7" sId="1" odxf="1" dxf="1" numFmtId="4">
    <nc r="P6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8" sId="1" odxf="1" dxf="1" numFmtId="4">
    <nc r="Q6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09" sId="1" odxf="1" dxf="1" numFmtId="4">
    <nc r="L696">
      <v>0</v>
    </nc>
    <ndxf>
      <font>
        <b/>
        <sz val="11"/>
        <name val="Times New Roman"/>
        <scheme val="none"/>
      </font>
      <alignment vertical="center" readingOrder="0"/>
    </ndxf>
  </rcc>
  <rcc rId="20410" sId="1" odxf="1" dxf="1" numFmtId="4">
    <nc r="M6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1" sId="1" odxf="1" dxf="1" numFmtId="4">
    <nc r="N6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2" sId="1" odxf="1" dxf="1" numFmtId="4">
    <nc r="O6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3" sId="1" odxf="1" dxf="1" numFmtId="4">
    <nc r="P6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4" sId="1" odxf="1" dxf="1" numFmtId="4">
    <nc r="Q6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5" sId="1" odxf="1" dxf="1" numFmtId="4">
    <nc r="L697">
      <v>0</v>
    </nc>
    <ndxf>
      <font>
        <b/>
        <sz val="11"/>
        <name val="Times New Roman"/>
        <scheme val="none"/>
      </font>
      <alignment vertical="center" readingOrder="0"/>
    </ndxf>
  </rcc>
  <rcc rId="20416" sId="1" odxf="1" dxf="1" numFmtId="4">
    <nc r="M6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7" sId="1" odxf="1" dxf="1" numFmtId="4">
    <nc r="N6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8" sId="1" odxf="1" dxf="1" numFmtId="4">
    <nc r="O6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19" sId="1" odxf="1" dxf="1" numFmtId="4">
    <nc r="P6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0" sId="1" odxf="1" dxf="1" numFmtId="4">
    <nc r="Q6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1" sId="1" odxf="1" dxf="1" numFmtId="4">
    <nc r="L698">
      <v>0</v>
    </nc>
    <ndxf>
      <font>
        <b/>
        <sz val="11"/>
        <name val="Times New Roman"/>
        <scheme val="none"/>
      </font>
      <alignment vertical="center" readingOrder="0"/>
    </ndxf>
  </rcc>
  <rcc rId="20422" sId="1" odxf="1" dxf="1" numFmtId="4">
    <nc r="M69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3" sId="1" odxf="1" dxf="1" numFmtId="4">
    <nc r="N69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4" sId="1" odxf="1" dxf="1" numFmtId="4">
    <nc r="O6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5" sId="1" odxf="1" dxf="1" numFmtId="4">
    <nc r="P6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6" sId="1" odxf="1" dxf="1" numFmtId="4">
    <nc r="Q6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7" sId="1" odxf="1" dxf="1" numFmtId="4">
    <nc r="L699">
      <v>0</v>
    </nc>
    <ndxf>
      <font>
        <b/>
        <sz val="11"/>
        <name val="Times New Roman"/>
        <scheme val="none"/>
      </font>
      <alignment vertical="center" readingOrder="0"/>
    </ndxf>
  </rcc>
  <rcc rId="20428" sId="1" odxf="1" dxf="1" numFmtId="4">
    <nc r="M69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29" sId="1" odxf="1" dxf="1" numFmtId="4">
    <nc r="N699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0" sId="1" odxf="1" dxf="1" numFmtId="4">
    <nc r="O699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1" sId="1" odxf="1" dxf="1" numFmtId="4">
    <nc r="P699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2" sId="1" odxf="1" dxf="1" numFmtId="4">
    <nc r="Q699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3" sId="1" odxf="1" dxf="1" numFmtId="4">
    <nc r="L700">
      <v>0</v>
    </nc>
    <ndxf>
      <font>
        <b/>
        <sz val="11"/>
        <name val="Times New Roman"/>
        <scheme val="none"/>
      </font>
      <alignment vertical="center" readingOrder="0"/>
    </ndxf>
  </rcc>
  <rcc rId="20434" sId="1" odxf="1" dxf="1" numFmtId="4">
    <nc r="M70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5" sId="1" odxf="1" dxf="1" numFmtId="4">
    <nc r="N70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6" sId="1" odxf="1" dxf="1" numFmtId="4">
    <nc r="O7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7" sId="1" odxf="1" dxf="1" numFmtId="4">
    <nc r="P7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8" sId="1" odxf="1" dxf="1" numFmtId="4">
    <nc r="Q7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39" sId="1" odxf="1" dxf="1" numFmtId="4">
    <nc r="L701">
      <v>0</v>
    </nc>
    <ndxf>
      <font>
        <b/>
        <sz val="11"/>
        <name val="Times New Roman"/>
        <scheme val="none"/>
      </font>
      <alignment vertical="center" readingOrder="0"/>
    </ndxf>
  </rcc>
  <rcc rId="20440" sId="1" odxf="1" dxf="1" numFmtId="4">
    <nc r="M70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1" sId="1" odxf="1" dxf="1" numFmtId="4">
    <nc r="N70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2" sId="1" odxf="1" dxf="1" numFmtId="4">
    <nc r="O7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3" sId="1" odxf="1" dxf="1" numFmtId="4">
    <nc r="P7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4" sId="1" odxf="1" dxf="1" numFmtId="4">
    <nc r="Q7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5" sId="1" odxf="1" dxf="1" numFmtId="4">
    <nc r="L702">
      <v>0</v>
    </nc>
    <ndxf>
      <font>
        <b/>
        <sz val="11"/>
        <name val="Times New Roman"/>
        <scheme val="none"/>
      </font>
      <alignment vertical="center" readingOrder="0"/>
    </ndxf>
  </rcc>
  <rcc rId="20446" sId="1" odxf="1" dxf="1" numFmtId="4">
    <nc r="M70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7" sId="1" odxf="1" dxf="1" numFmtId="4">
    <nc r="N70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8" sId="1" odxf="1" dxf="1" numFmtId="4">
    <nc r="O7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49" sId="1" odxf="1" dxf="1" numFmtId="4">
    <nc r="P7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0" sId="1" odxf="1" dxf="1" numFmtId="4">
    <nc r="Q7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1" sId="1" odxf="1" dxf="1" numFmtId="4">
    <nc r="L703">
      <v>0</v>
    </nc>
    <ndxf>
      <font>
        <b/>
        <sz val="11"/>
        <name val="Times New Roman"/>
        <scheme val="none"/>
      </font>
      <alignment vertical="center" readingOrder="0"/>
    </ndxf>
  </rcc>
  <rcc rId="20452" sId="1" odxf="1" dxf="1" numFmtId="4">
    <nc r="M70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3" sId="1" odxf="1" dxf="1" numFmtId="4">
    <nc r="N70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4" sId="1" odxf="1" dxf="1" numFmtId="4">
    <nc r="O7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5" sId="1" odxf="1" dxf="1" numFmtId="4">
    <nc r="P7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6" sId="1" odxf="1" dxf="1" numFmtId="4">
    <nc r="Q7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7" sId="1" odxf="1" dxf="1" numFmtId="4">
    <nc r="L704">
      <v>0</v>
    </nc>
    <ndxf>
      <font>
        <b/>
        <sz val="11"/>
        <name val="Times New Roman"/>
        <scheme val="none"/>
      </font>
      <alignment vertical="center" readingOrder="0"/>
    </ndxf>
  </rcc>
  <rcc rId="20458" sId="1" odxf="1" dxf="1" numFmtId="4">
    <nc r="M70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59" sId="1" odxf="1" dxf="1" numFmtId="4">
    <nc r="N70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0" sId="1" odxf="1" dxf="1" numFmtId="4">
    <nc r="O7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1" sId="1" odxf="1" dxf="1" numFmtId="4">
    <nc r="P7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2" sId="1" odxf="1" dxf="1" numFmtId="4">
    <nc r="Q7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3" sId="1" odxf="1" dxf="1" numFmtId="4">
    <nc r="L705">
      <v>0</v>
    </nc>
    <ndxf>
      <font>
        <b/>
        <sz val="11"/>
        <name val="Times New Roman"/>
        <scheme val="none"/>
      </font>
      <alignment vertical="center" readingOrder="0"/>
    </ndxf>
  </rcc>
  <rcc rId="20464" sId="1" odxf="1" dxf="1" numFmtId="4">
    <nc r="M70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5" sId="1" odxf="1" dxf="1" numFmtId="4">
    <nc r="N70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6" sId="1" odxf="1" dxf="1" numFmtId="4">
    <nc r="O7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7" sId="1" odxf="1" dxf="1" numFmtId="4">
    <nc r="P7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8" sId="1" odxf="1" dxf="1" numFmtId="4">
    <nc r="Q7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69" sId="1" odxf="1" dxf="1" numFmtId="4">
    <nc r="L706">
      <v>0</v>
    </nc>
    <ndxf>
      <font>
        <b/>
        <sz val="11"/>
        <name val="Times New Roman"/>
        <scheme val="none"/>
      </font>
      <alignment vertical="center" readingOrder="0"/>
    </ndxf>
  </rcc>
  <rcc rId="20470" sId="1" odxf="1" dxf="1" numFmtId="4">
    <nc r="M70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1" sId="1" odxf="1" dxf="1" numFmtId="4">
    <nc r="N70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2" sId="1" odxf="1" dxf="1" numFmtId="4">
    <nc r="O7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3" sId="1" odxf="1" dxf="1" numFmtId="4">
    <nc r="P7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4" sId="1" odxf="1" dxf="1" numFmtId="4">
    <nc r="Q7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5" sId="1" odxf="1" dxf="1" numFmtId="4">
    <nc r="L707">
      <v>0</v>
    </nc>
    <ndxf>
      <font>
        <b/>
        <sz val="11"/>
        <name val="Times New Roman"/>
        <scheme val="none"/>
      </font>
      <alignment vertical="center" readingOrder="0"/>
    </ndxf>
  </rcc>
  <rcc rId="20476" sId="1" odxf="1" dxf="1" numFmtId="4">
    <nc r="M70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7" sId="1" odxf="1" dxf="1" numFmtId="4">
    <nc r="N70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8" sId="1" odxf="1" dxf="1" numFmtId="4">
    <nc r="O7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79" sId="1" odxf="1" dxf="1" numFmtId="4">
    <nc r="P7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0" sId="1" odxf="1" dxf="1" numFmtId="4">
    <nc r="Q7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1" sId="1" odxf="1" dxf="1" numFmtId="4">
    <nc r="L708">
      <v>0</v>
    </nc>
    <ndxf>
      <font>
        <b/>
        <sz val="11"/>
        <name val="Times New Roman"/>
        <scheme val="none"/>
      </font>
      <alignment vertical="center" readingOrder="0"/>
    </ndxf>
  </rcc>
  <rcc rId="20482" sId="1" odxf="1" dxf="1" numFmtId="4">
    <nc r="M70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3" sId="1" odxf="1" dxf="1" numFmtId="4">
    <nc r="N70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4" sId="1" odxf="1" dxf="1" numFmtId="4">
    <nc r="O7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5" sId="1" odxf="1" dxf="1" numFmtId="4">
    <nc r="P7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6" sId="1" odxf="1" dxf="1" numFmtId="4">
    <nc r="Q7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7" sId="1" odxf="1" dxf="1" numFmtId="4">
    <nc r="L709">
      <v>0</v>
    </nc>
    <ndxf>
      <font>
        <b/>
        <sz val="11"/>
        <name val="Times New Roman"/>
        <scheme val="none"/>
      </font>
      <alignment vertical="center" readingOrder="0"/>
    </ndxf>
  </rcc>
  <rcc rId="20488" sId="1" odxf="1" dxf="1" numFmtId="4">
    <nc r="M70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89" sId="1" odxf="1" dxf="1" numFmtId="4">
    <nc r="N70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0" sId="1" odxf="1" dxf="1" numFmtId="4">
    <nc r="O7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1" sId="1" odxf="1" dxf="1" numFmtId="4">
    <nc r="P7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2" sId="1" odxf="1" dxf="1" numFmtId="4">
    <nc r="Q7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3" sId="1" odxf="1" dxf="1" numFmtId="4">
    <nc r="L710">
      <v>0</v>
    </nc>
    <ndxf>
      <font>
        <b/>
        <sz val="11"/>
        <name val="Times New Roman"/>
        <scheme val="none"/>
      </font>
      <alignment vertical="center" readingOrder="0"/>
    </ndxf>
  </rcc>
  <rcc rId="20494" sId="1" odxf="1" dxf="1" numFmtId="4">
    <nc r="M71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5" sId="1" odxf="1" dxf="1" numFmtId="4">
    <nc r="N71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6" sId="1" odxf="1" dxf="1" numFmtId="4">
    <nc r="O7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7" sId="1" odxf="1" dxf="1" numFmtId="4">
    <nc r="P7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8" sId="1" odxf="1" dxf="1" numFmtId="4">
    <nc r="Q7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499" sId="1" odxf="1" dxf="1" numFmtId="4">
    <nc r="L711">
      <v>0</v>
    </nc>
    <ndxf>
      <font>
        <b/>
        <sz val="11"/>
        <name val="Times New Roman"/>
        <scheme val="none"/>
      </font>
      <alignment vertical="center" readingOrder="0"/>
    </ndxf>
  </rcc>
  <rcc rId="20500" sId="1" odxf="1" dxf="1" numFmtId="4">
    <nc r="M71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1" sId="1" odxf="1" dxf="1" numFmtId="4">
    <nc r="N71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2" sId="1" odxf="1" dxf="1" numFmtId="4">
    <nc r="O7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3" sId="1" odxf="1" dxf="1" numFmtId="4">
    <nc r="P7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4" sId="1" odxf="1" dxf="1" numFmtId="4">
    <nc r="Q7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5" sId="1" odxf="1" dxf="1" numFmtId="4">
    <nc r="L712">
      <v>0</v>
    </nc>
    <ndxf>
      <font>
        <b/>
        <sz val="11"/>
        <name val="Times New Roman"/>
        <scheme val="none"/>
      </font>
    </ndxf>
  </rcc>
  <rcc rId="20506" sId="1" odxf="1" dxf="1" numFmtId="4">
    <nc r="M7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7" sId="1" odxf="1" dxf="1" numFmtId="4">
    <nc r="N7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8" sId="1" odxf="1" dxf="1" numFmtId="4">
    <nc r="O7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09" sId="1" odxf="1" dxf="1" numFmtId="4">
    <nc r="P7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0" sId="1" odxf="1" dxf="1" numFmtId="4">
    <nc r="Q7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1" sId="1" odxf="1" dxf="1" numFmtId="4">
    <nc r="L713">
      <v>0</v>
    </nc>
    <ndxf>
      <font>
        <b/>
        <sz val="11"/>
        <name val="Times New Roman"/>
        <scheme val="none"/>
      </font>
    </ndxf>
  </rcc>
  <rcc rId="20512" sId="1" odxf="1" dxf="1" numFmtId="4">
    <nc r="M7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3" sId="1" odxf="1" dxf="1" numFmtId="4">
    <nc r="N7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4" sId="1" odxf="1" dxf="1" numFmtId="4">
    <nc r="O7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5" sId="1" odxf="1" dxf="1" numFmtId="4">
    <nc r="P7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6" sId="1" odxf="1" dxf="1" numFmtId="4">
    <nc r="Q7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7" sId="1" odxf="1" dxf="1" numFmtId="4">
    <nc r="L714">
      <v>0</v>
    </nc>
    <ndxf>
      <font>
        <b/>
        <sz val="11"/>
        <name val="Times New Roman"/>
        <scheme val="none"/>
      </font>
    </ndxf>
  </rcc>
  <rcc rId="20518" sId="1" odxf="1" dxf="1" numFmtId="4">
    <nc r="M7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19" sId="1" odxf="1" dxf="1" numFmtId="4">
    <nc r="N7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0" sId="1" odxf="1" dxf="1" numFmtId="4">
    <nc r="O7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1" sId="1" odxf="1" dxf="1" numFmtId="4">
    <nc r="P7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2" sId="1" odxf="1" dxf="1" numFmtId="4">
    <nc r="Q7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3" sId="1" odxf="1" dxf="1" numFmtId="4">
    <nc r="L715">
      <v>0</v>
    </nc>
    <ndxf>
      <font>
        <b/>
        <sz val="11"/>
        <name val="Times New Roman"/>
        <scheme val="none"/>
      </font>
    </ndxf>
  </rcc>
  <rcc rId="20524" sId="1" odxf="1" dxf="1" numFmtId="4">
    <nc r="M7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5" sId="1" odxf="1" dxf="1" numFmtId="4">
    <nc r="N7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6" sId="1" odxf="1" dxf="1" numFmtId="4">
    <nc r="O7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7" sId="1" odxf="1" dxf="1" numFmtId="4">
    <nc r="P7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8" sId="1" odxf="1" dxf="1" numFmtId="4">
    <nc r="Q7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29" sId="1" odxf="1" dxf="1" numFmtId="4">
    <nc r="L716">
      <v>0</v>
    </nc>
    <ndxf>
      <font>
        <b/>
        <sz val="11"/>
        <name val="Times New Roman"/>
        <scheme val="none"/>
      </font>
    </ndxf>
  </rcc>
  <rcc rId="20530" sId="1" odxf="1" dxf="1" numFmtId="4">
    <nc r="M7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1" sId="1" odxf="1" dxf="1" numFmtId="4">
    <nc r="N7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2" sId="1" odxf="1" dxf="1" numFmtId="4">
    <nc r="O7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3" sId="1" odxf="1" dxf="1" numFmtId="4">
    <nc r="P7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4" sId="1" odxf="1" dxf="1" numFmtId="4">
    <nc r="Q7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5" sId="1" odxf="1" dxf="1" numFmtId="4">
    <nc r="L717">
      <v>0</v>
    </nc>
    <ndxf>
      <font>
        <b/>
        <sz val="11"/>
        <name val="Times New Roman"/>
        <scheme val="none"/>
      </font>
    </ndxf>
  </rcc>
  <rcc rId="20536" sId="1" odxf="1" dxf="1" numFmtId="4">
    <nc r="M7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7" sId="1" odxf="1" dxf="1" numFmtId="4">
    <nc r="N7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8" sId="1" odxf="1" dxf="1" numFmtId="4">
    <nc r="O7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39" sId="1" odxf="1" dxf="1" numFmtId="4">
    <nc r="P7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0" sId="1" odxf="1" dxf="1" numFmtId="4">
    <nc r="Q7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1" sId="1" odxf="1" dxf="1" numFmtId="4">
    <nc r="L718">
      <v>0</v>
    </nc>
    <ndxf>
      <font>
        <b/>
        <sz val="11"/>
        <name val="Times New Roman"/>
        <scheme val="none"/>
      </font>
    </ndxf>
  </rcc>
  <rcc rId="20542" sId="1" odxf="1" dxf="1" numFmtId="4">
    <nc r="M7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3" sId="1" odxf="1" dxf="1" numFmtId="4">
    <nc r="N7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4" sId="1" odxf="1" dxf="1" numFmtId="4">
    <nc r="O7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5" sId="1" odxf="1" dxf="1" numFmtId="4">
    <nc r="P7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6" sId="1" odxf="1" dxf="1" numFmtId="4">
    <nc r="Q7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7" sId="1" odxf="1" dxf="1" numFmtId="4">
    <nc r="L719">
      <v>0</v>
    </nc>
    <ndxf>
      <font>
        <b/>
        <sz val="11"/>
        <name val="Times New Roman"/>
        <scheme val="none"/>
      </font>
    </ndxf>
  </rcc>
  <rcc rId="20548" sId="1" odxf="1" dxf="1" numFmtId="4">
    <nc r="M7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49" sId="1" odxf="1" dxf="1" numFmtId="4">
    <nc r="N7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0" sId="1" odxf="1" dxf="1" numFmtId="4">
    <nc r="O7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1" sId="1" odxf="1" dxf="1" numFmtId="4">
    <nc r="P7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2" sId="1" odxf="1" dxf="1" numFmtId="4">
    <nc r="Q7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3" sId="1" odxf="1" dxf="1" numFmtId="4">
    <nc r="L720">
      <v>0</v>
    </nc>
    <ndxf>
      <font>
        <b/>
        <sz val="11"/>
        <name val="Times New Roman"/>
        <scheme val="none"/>
      </font>
    </ndxf>
  </rcc>
  <rcc rId="20554" sId="1" odxf="1" dxf="1" numFmtId="4">
    <nc r="M7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5" sId="1" odxf="1" dxf="1" numFmtId="4">
    <nc r="N7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6" sId="1" odxf="1" dxf="1" numFmtId="4">
    <nc r="O7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7" sId="1" odxf="1" dxf="1" numFmtId="4">
    <nc r="P7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8" sId="1" odxf="1" dxf="1" numFmtId="4">
    <nc r="Q7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59" sId="1" odxf="1" dxf="1" numFmtId="4">
    <nc r="L721">
      <v>0</v>
    </nc>
    <ndxf>
      <font>
        <b/>
        <sz val="11"/>
        <name val="Times New Roman"/>
        <scheme val="none"/>
      </font>
      <alignment vertical="center" readingOrder="0"/>
    </ndxf>
  </rcc>
  <rcc rId="20560" sId="1" odxf="1" dxf="1" numFmtId="4">
    <nc r="M7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1" sId="1" odxf="1" dxf="1" numFmtId="4">
    <nc r="N7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2" sId="1" odxf="1" dxf="1" numFmtId="4">
    <nc r="O7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3" sId="1" odxf="1" dxf="1" numFmtId="4">
    <nc r="P7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4" sId="1" odxf="1" dxf="1" numFmtId="4">
    <nc r="Q7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5" sId="1" odxf="1" dxf="1" numFmtId="4">
    <nc r="L722">
      <v>0</v>
    </nc>
    <ndxf>
      <font>
        <b/>
        <sz val="11"/>
        <name val="Times New Roman"/>
        <scheme val="none"/>
      </font>
      <alignment vertical="center" readingOrder="0"/>
    </ndxf>
  </rcc>
  <rcc rId="20566" sId="1" odxf="1" dxf="1" numFmtId="4">
    <nc r="M7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7" sId="1" odxf="1" dxf="1" numFmtId="4">
    <nc r="N7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8" sId="1" odxf="1" dxf="1" numFmtId="4">
    <nc r="O7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69" sId="1" odxf="1" dxf="1" numFmtId="4">
    <nc r="P7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0" sId="1" odxf="1" dxf="1" numFmtId="4">
    <nc r="Q7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1" sId="1" odxf="1" dxf="1" numFmtId="4">
    <nc r="L723">
      <v>0</v>
    </nc>
    <ndxf>
      <font>
        <b/>
        <sz val="11"/>
        <name val="Times New Roman"/>
        <scheme val="none"/>
      </font>
      <alignment vertical="center" readingOrder="0"/>
    </ndxf>
  </rcc>
  <rcc rId="20572" sId="1" odxf="1" dxf="1" numFmtId="4">
    <nc r="M7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3" sId="1" odxf="1" dxf="1" numFmtId="4">
    <nc r="N7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4" sId="1" odxf="1" dxf="1" numFmtId="4">
    <nc r="O7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5" sId="1" odxf="1" dxf="1" numFmtId="4">
    <nc r="P7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6" sId="1" odxf="1" dxf="1" numFmtId="4">
    <nc r="Q7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7" sId="1" odxf="1" dxf="1" numFmtId="4">
    <nc r="L724">
      <v>0</v>
    </nc>
    <ndxf>
      <font>
        <b/>
        <sz val="11"/>
        <name val="Times New Roman"/>
        <scheme val="none"/>
      </font>
    </ndxf>
  </rcc>
  <rcc rId="20578" sId="1" odxf="1" dxf="1" numFmtId="4">
    <nc r="M7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79" sId="1" odxf="1" dxf="1" numFmtId="4">
    <nc r="N7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0" sId="1" odxf="1" dxf="1" numFmtId="4">
    <nc r="O7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1" sId="1" odxf="1" dxf="1" numFmtId="4">
    <nc r="P7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2" sId="1" odxf="1" dxf="1" numFmtId="4">
    <nc r="Q7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3" sId="1" odxf="1" dxf="1" numFmtId="4">
    <nc r="L725">
      <v>0</v>
    </nc>
    <ndxf>
      <font>
        <b/>
        <sz val="11"/>
        <name val="Times New Roman"/>
        <scheme val="none"/>
      </font>
    </ndxf>
  </rcc>
  <rcc rId="20584" sId="1" odxf="1" dxf="1" numFmtId="4">
    <nc r="M7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5" sId="1" odxf="1" dxf="1" numFmtId="4">
    <nc r="N7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6" sId="1" odxf="1" dxf="1" numFmtId="4">
    <nc r="O7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7" sId="1" odxf="1" dxf="1" numFmtId="4">
    <nc r="P7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8" sId="1" odxf="1" dxf="1" numFmtId="4">
    <nc r="Q7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89" sId="1" odxf="1" dxf="1" numFmtId="4">
    <nc r="L726">
      <v>0</v>
    </nc>
    <ndxf>
      <font>
        <b/>
        <sz val="11"/>
        <name val="Times New Roman"/>
        <scheme val="none"/>
      </font>
    </ndxf>
  </rcc>
  <rcc rId="20590" sId="1" odxf="1" dxf="1" numFmtId="4">
    <nc r="M7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1" sId="1" odxf="1" dxf="1" numFmtId="4">
    <nc r="N7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2" sId="1" odxf="1" dxf="1" numFmtId="4">
    <nc r="O7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3" sId="1" odxf="1" dxf="1" numFmtId="4">
    <nc r="P7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4" sId="1" odxf="1" dxf="1" numFmtId="4">
    <nc r="Q7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5" sId="1" odxf="1" dxf="1" numFmtId="4">
    <nc r="L727">
      <v>0</v>
    </nc>
    <ndxf>
      <font>
        <b/>
        <sz val="11"/>
        <name val="Times New Roman"/>
        <scheme val="none"/>
      </font>
    </ndxf>
  </rcc>
  <rcc rId="20596" sId="1" odxf="1" dxf="1" numFmtId="4">
    <nc r="M7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7" sId="1" odxf="1" dxf="1" numFmtId="4">
    <nc r="N7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8" sId="1" odxf="1" dxf="1" numFmtId="4">
    <nc r="O7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599" sId="1" odxf="1" dxf="1" numFmtId="4">
    <nc r="P7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0" sId="1" odxf="1" dxf="1" numFmtId="4">
    <nc r="Q7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1" sId="1" odxf="1" dxf="1" numFmtId="4">
    <nc r="L728">
      <v>0</v>
    </nc>
    <ndxf>
      <font>
        <b/>
        <sz val="11"/>
        <name val="Times New Roman"/>
        <scheme val="none"/>
      </font>
    </ndxf>
  </rcc>
  <rcc rId="20602" sId="1" odxf="1" dxf="1" numFmtId="4">
    <nc r="M7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3" sId="1" odxf="1" dxf="1" numFmtId="4">
    <nc r="N7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4" sId="1" odxf="1" dxf="1" numFmtId="4">
    <nc r="O7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5" sId="1" odxf="1" dxf="1" numFmtId="4">
    <nc r="P7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6" sId="1" odxf="1" dxf="1" numFmtId="4">
    <nc r="Q7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7" sId="1" odxf="1" dxf="1" numFmtId="4">
    <nc r="L729">
      <v>0</v>
    </nc>
    <ndxf>
      <font>
        <b/>
        <sz val="11"/>
        <name val="Times New Roman"/>
        <scheme val="none"/>
      </font>
    </ndxf>
  </rcc>
  <rcc rId="20608" sId="1" odxf="1" dxf="1" numFmtId="4">
    <nc r="M7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09" sId="1" odxf="1" dxf="1" numFmtId="4">
    <nc r="N7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0" sId="1" odxf="1" dxf="1" numFmtId="4">
    <nc r="O7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1" sId="1" odxf="1" dxf="1" numFmtId="4">
    <nc r="P7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2" sId="1" odxf="1" dxf="1" numFmtId="4">
    <nc r="Q7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3" sId="1" odxf="1" dxf="1" numFmtId="4">
    <nc r="L730">
      <v>0</v>
    </nc>
    <ndxf>
      <font>
        <b/>
        <sz val="11"/>
        <name val="Times New Roman"/>
        <scheme val="none"/>
      </font>
    </ndxf>
  </rcc>
  <rcc rId="20614" sId="1" odxf="1" dxf="1" numFmtId="4">
    <nc r="M7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5" sId="1" odxf="1" dxf="1" numFmtId="4">
    <nc r="N7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6" sId="1" odxf="1" dxf="1" numFmtId="4">
    <nc r="O7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7" sId="1" odxf="1" dxf="1" numFmtId="4">
    <nc r="P7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8" sId="1" odxf="1" dxf="1" numFmtId="4">
    <nc r="Q7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19" sId="1" odxf="1" dxf="1" numFmtId="4">
    <nc r="L731">
      <v>0</v>
    </nc>
    <ndxf>
      <font>
        <b/>
        <sz val="11"/>
        <name val="Times New Roman"/>
        <scheme val="none"/>
      </font>
    </ndxf>
  </rcc>
  <rcc rId="20620" sId="1" odxf="1" dxf="1" numFmtId="4">
    <nc r="M7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1" sId="1" odxf="1" dxf="1" numFmtId="4">
    <nc r="N7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2" sId="1" odxf="1" dxf="1" numFmtId="4">
    <nc r="O7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3" sId="1" odxf="1" dxf="1" numFmtId="4">
    <nc r="P7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4" sId="1" odxf="1" dxf="1" numFmtId="4">
    <nc r="Q7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5" sId="1" odxf="1" dxf="1" numFmtId="4">
    <nc r="L732">
      <v>0</v>
    </nc>
    <ndxf>
      <font>
        <b/>
        <sz val="11"/>
        <name val="Times New Roman"/>
        <scheme val="none"/>
      </font>
    </ndxf>
  </rcc>
  <rcc rId="20626" sId="1" odxf="1" dxf="1" numFmtId="4">
    <nc r="M7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7" sId="1" odxf="1" dxf="1" numFmtId="4">
    <nc r="N7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8" sId="1" odxf="1" dxf="1" numFmtId="4">
    <nc r="O7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29" sId="1" odxf="1" dxf="1" numFmtId="4">
    <nc r="P7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0" sId="1" odxf="1" dxf="1" numFmtId="4">
    <nc r="Q7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1" sId="1" odxf="1" dxf="1" numFmtId="4">
    <nc r="L733">
      <v>0</v>
    </nc>
    <ndxf>
      <font>
        <b/>
        <sz val="11"/>
        <name val="Times New Roman"/>
        <scheme val="none"/>
      </font>
    </ndxf>
  </rcc>
  <rcc rId="20632" sId="1" odxf="1" dxf="1" numFmtId="4">
    <nc r="M7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3" sId="1" odxf="1" dxf="1" numFmtId="4">
    <nc r="N7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4" sId="1" odxf="1" dxf="1" numFmtId="4">
    <nc r="O7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5" sId="1" odxf="1" dxf="1" numFmtId="4">
    <nc r="P7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6" sId="1" odxf="1" dxf="1" numFmtId="4">
    <nc r="Q7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7" sId="1" odxf="1" dxf="1" numFmtId="4">
    <nc r="L734">
      <v>0</v>
    </nc>
    <ndxf>
      <font>
        <b/>
        <sz val="11"/>
        <name val="Times New Roman"/>
        <scheme val="none"/>
      </font>
    </ndxf>
  </rcc>
  <rcc rId="20638" sId="1" odxf="1" dxf="1" numFmtId="4">
    <nc r="M7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39" sId="1" odxf="1" dxf="1" numFmtId="4">
    <nc r="N7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0" sId="1" odxf="1" dxf="1" numFmtId="4">
    <nc r="O7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1" sId="1" odxf="1" dxf="1" numFmtId="4">
    <nc r="P7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2" sId="1" odxf="1" dxf="1" numFmtId="4">
    <nc r="Q7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3" sId="1" odxf="1" dxf="1" numFmtId="4">
    <nc r="L735">
      <v>0</v>
    </nc>
    <ndxf>
      <font>
        <b/>
        <sz val="11"/>
        <name val="Times New Roman"/>
        <scheme val="none"/>
      </font>
    </ndxf>
  </rcc>
  <rcc rId="20644" sId="1" odxf="1" dxf="1" numFmtId="4">
    <nc r="M7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5" sId="1" odxf="1" dxf="1" numFmtId="4">
    <nc r="N7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6" sId="1" odxf="1" dxf="1" numFmtId="4">
    <nc r="O7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7" sId="1" odxf="1" dxf="1" numFmtId="4">
    <nc r="P7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8" sId="1" odxf="1" dxf="1" numFmtId="4">
    <nc r="Q7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49" sId="1" odxf="1" dxf="1" numFmtId="4">
    <nc r="L736">
      <v>0</v>
    </nc>
    <ndxf>
      <font>
        <b/>
        <sz val="11"/>
        <name val="Times New Roman"/>
        <scheme val="none"/>
      </font>
    </ndxf>
  </rcc>
  <rcc rId="20650" sId="1" odxf="1" dxf="1" numFmtId="4">
    <nc r="M7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1" sId="1" odxf="1" dxf="1" numFmtId="4">
    <nc r="N7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2" sId="1" odxf="1" dxf="1" numFmtId="4">
    <nc r="O7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3" sId="1" odxf="1" dxf="1" numFmtId="4">
    <nc r="P7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4" sId="1" odxf="1" dxf="1" numFmtId="4">
    <nc r="Q7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5" sId="1" odxf="1" dxf="1" numFmtId="4">
    <nc r="L737">
      <v>0</v>
    </nc>
    <ndxf>
      <font>
        <b/>
        <sz val="11"/>
        <name val="Times New Roman"/>
        <scheme val="none"/>
      </font>
    </ndxf>
  </rcc>
  <rcc rId="20656" sId="1" odxf="1" dxf="1" numFmtId="4">
    <nc r="M7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7" sId="1" odxf="1" dxf="1" numFmtId="4">
    <nc r="N7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8" sId="1" odxf="1" dxf="1" numFmtId="4">
    <nc r="O7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59" sId="1" odxf="1" dxf="1" numFmtId="4">
    <nc r="P7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0" sId="1" odxf="1" dxf="1" numFmtId="4">
    <nc r="Q7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1" sId="1" odxf="1" dxf="1" numFmtId="4">
    <nc r="L738">
      <v>0</v>
    </nc>
    <ndxf>
      <font>
        <b/>
        <sz val="11"/>
        <name val="Times New Roman"/>
        <scheme val="none"/>
      </font>
    </ndxf>
  </rcc>
  <rcc rId="20662" sId="1" odxf="1" dxf="1" numFmtId="4">
    <nc r="M7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3" sId="1" odxf="1" dxf="1" numFmtId="4">
    <nc r="N7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4" sId="1" odxf="1" dxf="1" numFmtId="4">
    <nc r="O7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5" sId="1" odxf="1" dxf="1" numFmtId="4">
    <nc r="P7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6" sId="1" odxf="1" dxf="1" numFmtId="4">
    <nc r="Q7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7" sId="1" odxf="1" dxf="1" numFmtId="4">
    <nc r="L739">
      <v>0</v>
    </nc>
    <ndxf>
      <font>
        <b/>
        <sz val="11"/>
        <name val="Times New Roman"/>
        <scheme val="none"/>
      </font>
    </ndxf>
  </rcc>
  <rcc rId="20668" sId="1" odxf="1" dxf="1" numFmtId="4">
    <nc r="M7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69" sId="1" odxf="1" dxf="1" numFmtId="4">
    <nc r="N7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0" sId="1" odxf="1" dxf="1" numFmtId="4">
    <nc r="O7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1" sId="1" odxf="1" dxf="1" numFmtId="4">
    <nc r="P7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2" sId="1" odxf="1" dxf="1" numFmtId="4">
    <nc r="Q7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3" sId="1" odxf="1" dxf="1" numFmtId="4">
    <nc r="L740">
      <v>0</v>
    </nc>
    <ndxf>
      <font>
        <b/>
        <sz val="11"/>
        <name val="Times New Roman"/>
        <scheme val="none"/>
      </font>
    </ndxf>
  </rcc>
  <rcc rId="20674" sId="1" odxf="1" dxf="1" numFmtId="4">
    <nc r="M7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5" sId="1" odxf="1" dxf="1" numFmtId="4">
    <nc r="N7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6" sId="1" odxf="1" dxf="1" numFmtId="4">
    <nc r="O7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7" sId="1" odxf="1" dxf="1" numFmtId="4">
    <nc r="P7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8" sId="1" odxf="1" dxf="1" numFmtId="4">
    <nc r="Q7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79" sId="1" odxf="1" dxf="1" numFmtId="4">
    <nc r="L741">
      <v>0</v>
    </nc>
    <ndxf>
      <font>
        <b/>
        <sz val="11"/>
        <name val="Times New Roman"/>
        <scheme val="none"/>
      </font>
    </ndxf>
  </rcc>
  <rcc rId="20680" sId="1" odxf="1" dxf="1" numFmtId="4">
    <nc r="M7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1" sId="1" odxf="1" dxf="1" numFmtId="4">
    <nc r="N7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2" sId="1" odxf="1" dxf="1" numFmtId="4">
    <nc r="O7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3" sId="1" odxf="1" dxf="1" numFmtId="4">
    <nc r="P7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4" sId="1" odxf="1" dxf="1" numFmtId="4">
    <nc r="Q7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5" sId="1" numFmtId="4">
    <nc r="L742">
      <v>0</v>
    </nc>
  </rcc>
  <rcc rId="20686" sId="1" odxf="1" dxf="1" numFmtId="4">
    <nc r="M7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7" sId="1" odxf="1" dxf="1" numFmtId="4">
    <nc r="N7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8" sId="1" odxf="1" dxf="1" numFmtId="4">
    <nc r="O7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89" sId="1" odxf="1" dxf="1" numFmtId="4">
    <nc r="P7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0" sId="1" odxf="1" dxf="1" numFmtId="4">
    <nc r="Q7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1" sId="1" odxf="1" dxf="1" numFmtId="4">
    <nc r="L743">
      <v>0</v>
    </nc>
    <ndxf>
      <font>
        <b/>
        <sz val="11"/>
        <name val="Times New Roman"/>
        <scheme val="none"/>
      </font>
    </ndxf>
  </rcc>
  <rcc rId="20692" sId="1" odxf="1" dxf="1" numFmtId="4">
    <nc r="M7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3" sId="1" odxf="1" dxf="1" numFmtId="4">
    <nc r="N7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4" sId="1" odxf="1" dxf="1" numFmtId="4">
    <nc r="O7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5" sId="1" odxf="1" dxf="1" numFmtId="4">
    <nc r="P7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6" sId="1" odxf="1" dxf="1" numFmtId="4">
    <nc r="Q7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7" sId="1" odxf="1" dxf="1" numFmtId="4">
    <nc r="L744">
      <v>0</v>
    </nc>
    <ndxf>
      <font>
        <b/>
        <sz val="11"/>
        <name val="Times New Roman"/>
        <scheme val="none"/>
      </font>
    </ndxf>
  </rcc>
  <rcc rId="20698" sId="1" odxf="1" dxf="1" numFmtId="4">
    <nc r="M7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699" sId="1" odxf="1" dxf="1" numFmtId="4">
    <nc r="N7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0" sId="1" odxf="1" dxf="1" numFmtId="4">
    <nc r="O7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1" sId="1" odxf="1" dxf="1" numFmtId="4">
    <nc r="P7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2" sId="1" odxf="1" dxf="1" numFmtId="4">
    <nc r="Q7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3" sId="1" odxf="1" dxf="1" numFmtId="4">
    <nc r="L745">
      <v>0</v>
    </nc>
    <ndxf>
      <font>
        <b/>
        <sz val="11"/>
        <name val="Times New Roman"/>
        <scheme val="none"/>
      </font>
    </ndxf>
  </rcc>
  <rcc rId="20704" sId="1" odxf="1" dxf="1" numFmtId="4">
    <nc r="M7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5" sId="1" odxf="1" dxf="1" numFmtId="4">
    <nc r="N7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6" sId="1" odxf="1" dxf="1" numFmtId="4">
    <nc r="O7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7" sId="1" odxf="1" dxf="1" numFmtId="4">
    <nc r="P7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8" sId="1" odxf="1" dxf="1" numFmtId="4">
    <nc r="Q7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09" sId="1" odxf="1" dxf="1" numFmtId="4">
    <nc r="L746">
      <v>0</v>
    </nc>
    <ndxf>
      <font>
        <b/>
        <sz val="11"/>
        <name val="Times New Roman"/>
        <scheme val="none"/>
      </font>
    </ndxf>
  </rcc>
  <rcc rId="20710" sId="1" odxf="1" dxf="1" numFmtId="4">
    <nc r="M7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1" sId="1" odxf="1" dxf="1" numFmtId="4">
    <nc r="N7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2" sId="1" odxf="1" dxf="1" numFmtId="4">
    <nc r="O7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3" sId="1" odxf="1" dxf="1" numFmtId="4">
    <nc r="P7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4" sId="1" odxf="1" dxf="1" numFmtId="4">
    <nc r="Q7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5" sId="1" odxf="1" dxf="1" numFmtId="4">
    <nc r="L747">
      <v>0</v>
    </nc>
    <ndxf>
      <font>
        <b/>
        <sz val="11"/>
        <name val="Times New Roman"/>
        <scheme val="none"/>
      </font>
    </ndxf>
  </rcc>
  <rcc rId="20716" sId="1" odxf="1" dxf="1" numFmtId="4">
    <nc r="M7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7" sId="1" odxf="1" dxf="1" numFmtId="4">
    <nc r="N7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8" sId="1" odxf="1" dxf="1" numFmtId="4">
    <nc r="O7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19" sId="1" odxf="1" dxf="1" numFmtId="4">
    <nc r="P7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0" sId="1" odxf="1" dxf="1" numFmtId="4">
    <nc r="Q7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1" sId="1" odxf="1" dxf="1" numFmtId="4">
    <nc r="L748">
      <v>0</v>
    </nc>
    <ndxf>
      <font>
        <b/>
        <sz val="11"/>
        <name val="Times New Roman"/>
        <scheme val="none"/>
      </font>
    </ndxf>
  </rcc>
  <rcc rId="20722" sId="1" odxf="1" dxf="1" numFmtId="4">
    <nc r="M7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3" sId="1" odxf="1" dxf="1" numFmtId="4">
    <nc r="N7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4" sId="1" odxf="1" dxf="1" numFmtId="4">
    <nc r="O7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5" sId="1" odxf="1" dxf="1" numFmtId="4">
    <nc r="P7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6" sId="1" odxf="1" dxf="1" numFmtId="4">
    <nc r="Q7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7" sId="1" odxf="1" dxf="1" numFmtId="4">
    <nc r="L749">
      <v>0</v>
    </nc>
    <ndxf>
      <font>
        <b/>
        <sz val="11"/>
        <name val="Times New Roman"/>
        <scheme val="none"/>
      </font>
    </ndxf>
  </rcc>
  <rcc rId="20728" sId="1" odxf="1" dxf="1" numFmtId="4">
    <nc r="M7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29" sId="1" odxf="1" dxf="1" numFmtId="4">
    <nc r="N7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0" sId="1" odxf="1" dxf="1" numFmtId="4">
    <nc r="O7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1" sId="1" odxf="1" dxf="1" numFmtId="4">
    <nc r="P7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2" sId="1" odxf="1" dxf="1" numFmtId="4">
    <nc r="Q7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3" sId="1" odxf="1" dxf="1" numFmtId="4">
    <nc r="L750">
      <v>0</v>
    </nc>
    <ndxf>
      <font>
        <b/>
        <sz val="11"/>
        <name val="Times New Roman"/>
        <scheme val="none"/>
      </font>
    </ndxf>
  </rcc>
  <rcc rId="20734" sId="1" odxf="1" dxf="1" numFmtId="4">
    <nc r="M7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5" sId="1" odxf="1" dxf="1" numFmtId="4">
    <nc r="N7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6" sId="1" odxf="1" dxf="1" numFmtId="4">
    <nc r="O7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7" sId="1" odxf="1" dxf="1" numFmtId="4">
    <nc r="P7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8" sId="1" odxf="1" dxf="1" numFmtId="4">
    <nc r="Q7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39" sId="1" odxf="1" dxf="1" numFmtId="4">
    <nc r="L751">
      <v>0</v>
    </nc>
    <ndxf>
      <font>
        <b/>
        <sz val="11"/>
        <name val="Times New Roman"/>
        <scheme val="none"/>
      </font>
    </ndxf>
  </rcc>
  <rcc rId="20740" sId="1" odxf="1" dxf="1" numFmtId="4">
    <nc r="M7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1" sId="1" odxf="1" dxf="1" numFmtId="4">
    <nc r="N7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2" sId="1" odxf="1" dxf="1" numFmtId="4">
    <nc r="O7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3" sId="1" odxf="1" dxf="1" numFmtId="4">
    <nc r="P7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4" sId="1" odxf="1" dxf="1" numFmtId="4">
    <nc r="Q7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5" sId="1" odxf="1" dxf="1" numFmtId="4">
    <nc r="L752">
      <v>0</v>
    </nc>
    <ndxf>
      <font>
        <b/>
        <sz val="11"/>
        <name val="Times New Roman"/>
        <scheme val="none"/>
      </font>
    </ndxf>
  </rcc>
  <rcc rId="20746" sId="1" odxf="1" dxf="1" numFmtId="4">
    <nc r="M7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7" sId="1" odxf="1" dxf="1" numFmtId="4">
    <nc r="N7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8" sId="1" odxf="1" dxf="1" numFmtId="4">
    <nc r="O7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49" sId="1" odxf="1" dxf="1" numFmtId="4">
    <nc r="P7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0" sId="1" odxf="1" dxf="1" numFmtId="4">
    <nc r="Q7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1" sId="1" odxf="1" dxf="1" numFmtId="4">
    <nc r="L753">
      <v>0</v>
    </nc>
    <ndxf>
      <font>
        <b/>
        <sz val="11"/>
        <name val="Times New Roman"/>
        <scheme val="none"/>
      </font>
    </ndxf>
  </rcc>
  <rcc rId="20752" sId="1" odxf="1" dxf="1" numFmtId="4">
    <nc r="M7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3" sId="1" odxf="1" dxf="1" numFmtId="4">
    <nc r="N7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4" sId="1" odxf="1" dxf="1" numFmtId="4">
    <nc r="O7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5" sId="1" odxf="1" dxf="1" numFmtId="4">
    <nc r="P7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6" sId="1" odxf="1" dxf="1" numFmtId="4">
    <nc r="Q7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7" sId="1" odxf="1" dxf="1" numFmtId="4">
    <nc r="L754">
      <v>0</v>
    </nc>
    <ndxf>
      <font>
        <b/>
        <sz val="11"/>
        <name val="Times New Roman"/>
        <scheme val="none"/>
      </font>
    </ndxf>
  </rcc>
  <rcc rId="20758" sId="1" odxf="1" dxf="1" numFmtId="4">
    <nc r="M7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59" sId="1" odxf="1" dxf="1" numFmtId="4">
    <nc r="N7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0" sId="1" odxf="1" dxf="1" numFmtId="4">
    <nc r="O7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1" sId="1" odxf="1" dxf="1" numFmtId="4">
    <nc r="P7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2" sId="1" odxf="1" dxf="1" numFmtId="4">
    <nc r="Q7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3" sId="1" odxf="1" dxf="1" numFmtId="4">
    <nc r="L755">
      <v>0</v>
    </nc>
    <ndxf>
      <font>
        <b/>
        <sz val="11"/>
        <name val="Times New Roman"/>
        <scheme val="none"/>
      </font>
    </ndxf>
  </rcc>
  <rcc rId="20764" sId="1" odxf="1" dxf="1" numFmtId="4">
    <nc r="M7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5" sId="1" odxf="1" dxf="1" numFmtId="4">
    <nc r="N7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6" sId="1" odxf="1" dxf="1" numFmtId="4">
    <nc r="O7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7" sId="1" odxf="1" dxf="1" numFmtId="4">
    <nc r="P7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8" sId="1" odxf="1" dxf="1" numFmtId="4">
    <nc r="Q7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69" sId="1" odxf="1" dxf="1" numFmtId="4">
    <nc r="L756">
      <v>0</v>
    </nc>
    <ndxf>
      <font>
        <b/>
        <sz val="11"/>
        <name val="Times New Roman"/>
        <scheme val="none"/>
      </font>
    </ndxf>
  </rcc>
  <rcc rId="20770" sId="1" odxf="1" dxf="1" numFmtId="4">
    <nc r="M7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1" sId="1" odxf="1" dxf="1" numFmtId="4">
    <nc r="N7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2" sId="1" odxf="1" dxf="1" numFmtId="4">
    <nc r="O7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3" sId="1" odxf="1" dxf="1" numFmtId="4">
    <nc r="P7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4" sId="1" odxf="1" dxf="1" numFmtId="4">
    <nc r="Q7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5" sId="1" odxf="1" dxf="1" numFmtId="4">
    <nc r="L757">
      <v>0</v>
    </nc>
    <ndxf>
      <font>
        <b/>
        <sz val="11"/>
        <name val="Times New Roman"/>
        <scheme val="none"/>
      </font>
    </ndxf>
  </rcc>
  <rcc rId="20776" sId="1" odxf="1" dxf="1" numFmtId="4">
    <nc r="M7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7" sId="1" odxf="1" dxf="1" numFmtId="4">
    <nc r="N7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8" sId="1" odxf="1" dxf="1" numFmtId="4">
    <nc r="O7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79" sId="1" odxf="1" dxf="1" numFmtId="4">
    <nc r="P7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0" sId="1" odxf="1" dxf="1" numFmtId="4">
    <nc r="Q7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1" sId="1" odxf="1" dxf="1" numFmtId="4">
    <nc r="L758">
      <v>0</v>
    </nc>
    <ndxf>
      <font>
        <b/>
        <sz val="11"/>
        <name val="Times New Roman"/>
        <scheme val="none"/>
      </font>
    </ndxf>
  </rcc>
  <rcc rId="20782" sId="1" odxf="1" dxf="1" numFmtId="4">
    <nc r="M7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3" sId="1" odxf="1" dxf="1" numFmtId="4">
    <nc r="N7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4" sId="1" odxf="1" dxf="1" numFmtId="4">
    <nc r="O7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5" sId="1" odxf="1" dxf="1" numFmtId="4">
    <nc r="P7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6" sId="1" odxf="1" dxf="1" numFmtId="4">
    <nc r="Q7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7" sId="1" odxf="1" dxf="1" numFmtId="4">
    <nc r="L759">
      <v>0</v>
    </nc>
    <ndxf>
      <font>
        <b/>
        <sz val="11"/>
        <name val="Times New Roman"/>
        <scheme val="none"/>
      </font>
    </ndxf>
  </rcc>
  <rcc rId="20788" sId="1" odxf="1" dxf="1" numFmtId="4">
    <nc r="M7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89" sId="1" odxf="1" dxf="1" numFmtId="4">
    <nc r="N7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0" sId="1" odxf="1" dxf="1" numFmtId="4">
    <nc r="O7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1" sId="1" odxf="1" dxf="1" numFmtId="4">
    <nc r="P7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2" sId="1" odxf="1" dxf="1" numFmtId="4">
    <nc r="Q7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3" sId="1" odxf="1" dxf="1" numFmtId="4">
    <nc r="L760">
      <v>0</v>
    </nc>
    <ndxf>
      <font>
        <b/>
        <sz val="11"/>
        <name val="Times New Roman"/>
        <scheme val="none"/>
      </font>
    </ndxf>
  </rcc>
  <rcc rId="20794" sId="1" odxf="1" dxf="1" numFmtId="4">
    <nc r="M7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5" sId="1" odxf="1" dxf="1" numFmtId="4">
    <nc r="N7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6" sId="1" odxf="1" dxf="1" numFmtId="4">
    <nc r="O7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7" sId="1" odxf="1" dxf="1" numFmtId="4">
    <nc r="P7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8" sId="1" odxf="1" dxf="1" numFmtId="4">
    <nc r="Q7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799" sId="1" odxf="1" dxf="1" numFmtId="4">
    <nc r="L761">
      <v>0</v>
    </nc>
    <ndxf>
      <font>
        <b/>
        <sz val="11"/>
        <name val="Times New Roman"/>
        <scheme val="none"/>
      </font>
    </ndxf>
  </rcc>
  <rcc rId="20800" sId="1" odxf="1" dxf="1" numFmtId="4">
    <nc r="M7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1" sId="1" odxf="1" dxf="1" numFmtId="4">
    <nc r="N7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2" sId="1" odxf="1" dxf="1" numFmtId="4">
    <nc r="O7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3" sId="1" odxf="1" dxf="1" numFmtId="4">
    <nc r="P7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4" sId="1" odxf="1" dxf="1" numFmtId="4">
    <nc r="Q7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5" sId="1" odxf="1" dxf="1" numFmtId="4">
    <nc r="L762">
      <v>0</v>
    </nc>
    <ndxf>
      <font>
        <b/>
        <sz val="11"/>
        <name val="Times New Roman"/>
        <scheme val="none"/>
      </font>
    </ndxf>
  </rcc>
  <rcc rId="20806" sId="1" odxf="1" dxf="1" numFmtId="4">
    <nc r="M7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7" sId="1" odxf="1" dxf="1" numFmtId="4">
    <nc r="N7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8" sId="1" odxf="1" dxf="1" numFmtId="4">
    <nc r="O7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09" sId="1" odxf="1" dxf="1" numFmtId="4">
    <nc r="P7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0" sId="1" odxf="1" dxf="1" numFmtId="4">
    <nc r="Q7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1" sId="1" odxf="1" dxf="1" numFmtId="4">
    <nc r="L763">
      <v>0</v>
    </nc>
    <ndxf>
      <font>
        <b/>
        <sz val="11"/>
        <name val="Times New Roman"/>
        <scheme val="none"/>
      </font>
    </ndxf>
  </rcc>
  <rcc rId="20812" sId="1" odxf="1" dxf="1" numFmtId="4">
    <nc r="M7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3" sId="1" odxf="1" dxf="1" numFmtId="4">
    <nc r="N7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4" sId="1" odxf="1" dxf="1" numFmtId="4">
    <nc r="O7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5" sId="1" odxf="1" dxf="1" numFmtId="4">
    <nc r="P7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6" sId="1" odxf="1" dxf="1" numFmtId="4">
    <nc r="Q7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7" sId="1" odxf="1" dxf="1" numFmtId="4">
    <nc r="L764">
      <v>0</v>
    </nc>
    <ndxf>
      <font>
        <b/>
        <sz val="11"/>
        <name val="Times New Roman"/>
        <scheme val="none"/>
      </font>
    </ndxf>
  </rcc>
  <rcc rId="20818" sId="1" odxf="1" dxf="1" numFmtId="4">
    <nc r="M7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19" sId="1" odxf="1" dxf="1" numFmtId="4">
    <nc r="N7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0" sId="1" odxf="1" dxf="1" numFmtId="4">
    <nc r="O7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1" sId="1" odxf="1" dxf="1" numFmtId="4">
    <nc r="P7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2" sId="1" odxf="1" dxf="1" numFmtId="4">
    <nc r="Q7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3" sId="1" odxf="1" dxf="1" numFmtId="4">
    <nc r="L765">
      <v>0</v>
    </nc>
    <ndxf>
      <font>
        <b/>
        <sz val="11"/>
        <name val="Times New Roman"/>
        <scheme val="none"/>
      </font>
    </ndxf>
  </rcc>
  <rcc rId="20824" sId="1" odxf="1" dxf="1" numFmtId="4">
    <nc r="M7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5" sId="1" odxf="1" dxf="1" numFmtId="4">
    <nc r="N7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6" sId="1" odxf="1" dxf="1" numFmtId="4">
    <nc r="O7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7" sId="1" odxf="1" dxf="1" numFmtId="4">
    <nc r="P7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8" sId="1" odxf="1" dxf="1" numFmtId="4">
    <nc r="Q7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29" sId="1" odxf="1" dxf="1" numFmtId="4">
    <nc r="L766">
      <v>0</v>
    </nc>
    <ndxf>
      <font>
        <b/>
        <sz val="11"/>
        <name val="Times New Roman"/>
        <scheme val="none"/>
      </font>
    </ndxf>
  </rcc>
  <rcc rId="20830" sId="1" odxf="1" dxf="1" numFmtId="4">
    <nc r="M7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1" sId="1" odxf="1" dxf="1" numFmtId="4">
    <nc r="N7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2" sId="1" odxf="1" dxf="1" numFmtId="4">
    <nc r="O7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3" sId="1" odxf="1" dxf="1" numFmtId="4">
    <nc r="P7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4" sId="1" odxf="1" dxf="1" numFmtId="4">
    <nc r="Q7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5" sId="1" odxf="1" dxf="1" numFmtId="4">
    <nc r="L767">
      <v>0</v>
    </nc>
    <ndxf>
      <font>
        <b/>
        <sz val="11"/>
        <name val="Times New Roman"/>
        <scheme val="none"/>
      </font>
    </ndxf>
  </rcc>
  <rcc rId="20836" sId="1" odxf="1" dxf="1" numFmtId="4">
    <nc r="M7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7" sId="1" odxf="1" dxf="1" numFmtId="4">
    <nc r="N7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8" sId="1" odxf="1" dxf="1" numFmtId="4">
    <nc r="O7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39" sId="1" odxf="1" dxf="1" numFmtId="4">
    <nc r="P7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0" sId="1" odxf="1" dxf="1" numFmtId="4">
    <nc r="Q7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1" sId="1" odxf="1" dxf="1" numFmtId="4">
    <nc r="L768">
      <v>0</v>
    </nc>
    <ndxf>
      <font>
        <b/>
        <sz val="11"/>
        <name val="Times New Roman"/>
        <scheme val="none"/>
      </font>
    </ndxf>
  </rcc>
  <rcc rId="20842" sId="1" odxf="1" dxf="1" numFmtId="4">
    <nc r="M7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3" sId="1" odxf="1" dxf="1" numFmtId="4">
    <nc r="N7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4" sId="1" odxf="1" dxf="1" numFmtId="4">
    <nc r="O7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5" sId="1" odxf="1" dxf="1" numFmtId="4">
    <nc r="P7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6" sId="1" odxf="1" dxf="1" numFmtId="4">
    <nc r="Q7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7" sId="1" odxf="1" dxf="1" numFmtId="4">
    <nc r="L769">
      <v>0</v>
    </nc>
    <ndxf>
      <font>
        <b/>
        <sz val="11"/>
        <name val="Times New Roman"/>
        <scheme val="none"/>
      </font>
    </ndxf>
  </rcc>
  <rcc rId="20848" sId="1" odxf="1" dxf="1" numFmtId="4">
    <nc r="M7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49" sId="1" odxf="1" dxf="1" numFmtId="4">
    <nc r="N7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0" sId="1" odxf="1" dxf="1" numFmtId="4">
    <nc r="O7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1" sId="1" odxf="1" dxf="1" numFmtId="4">
    <nc r="P7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2" sId="1" odxf="1" dxf="1" numFmtId="4">
    <nc r="Q7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3" sId="1" odxf="1" dxf="1" numFmtId="4">
    <nc r="L770">
      <v>0</v>
    </nc>
    <ndxf>
      <font>
        <b/>
        <sz val="11"/>
        <name val="Times New Roman"/>
        <scheme val="none"/>
      </font>
    </ndxf>
  </rcc>
  <rcc rId="20854" sId="1" odxf="1" dxf="1" numFmtId="4">
    <nc r="M7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5" sId="1" odxf="1" dxf="1" numFmtId="4">
    <nc r="N7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6" sId="1" odxf="1" dxf="1" numFmtId="4">
    <nc r="O7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7" sId="1" odxf="1" dxf="1" numFmtId="4">
    <nc r="P7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8" sId="1" odxf="1" dxf="1" numFmtId="4">
    <nc r="Q7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59" sId="1" odxf="1" dxf="1" numFmtId="4">
    <nc r="L771">
      <v>0</v>
    </nc>
    <ndxf>
      <font>
        <b/>
        <sz val="11"/>
        <name val="Times New Roman"/>
        <scheme val="none"/>
      </font>
    </ndxf>
  </rcc>
  <rcc rId="20860" sId="1" odxf="1" dxf="1" numFmtId="4">
    <nc r="M7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1" sId="1" odxf="1" dxf="1" numFmtId="4">
    <nc r="N7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2" sId="1" odxf="1" dxf="1" numFmtId="4">
    <nc r="O7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3" sId="1" odxf="1" dxf="1" numFmtId="4">
    <nc r="P7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4" sId="1" odxf="1" dxf="1" numFmtId="4">
    <nc r="Q7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5" sId="1" odxf="1" dxf="1" numFmtId="4">
    <nc r="L772">
      <v>0</v>
    </nc>
    <ndxf>
      <font>
        <b/>
        <sz val="11"/>
        <name val="Times New Roman"/>
        <scheme val="none"/>
      </font>
    </ndxf>
  </rcc>
  <rcc rId="20866" sId="1" odxf="1" dxf="1" numFmtId="4">
    <nc r="M7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7" sId="1" odxf="1" dxf="1" numFmtId="4">
    <nc r="N7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8" sId="1" odxf="1" dxf="1" numFmtId="4">
    <nc r="O7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69" sId="1" odxf="1" dxf="1" numFmtId="4">
    <nc r="P7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0" sId="1" odxf="1" dxf="1" numFmtId="4">
    <nc r="Q7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1" sId="1" odxf="1" dxf="1" numFmtId="4">
    <nc r="L773">
      <v>0</v>
    </nc>
    <ndxf>
      <font>
        <b/>
        <sz val="11"/>
        <name val="Times New Roman"/>
        <scheme val="none"/>
      </font>
    </ndxf>
  </rcc>
  <rcc rId="20872" sId="1" odxf="1" dxf="1" numFmtId="4">
    <nc r="M7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3" sId="1" odxf="1" dxf="1" numFmtId="4">
    <nc r="N7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4" sId="1" odxf="1" dxf="1" numFmtId="4">
    <nc r="O7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5" sId="1" odxf="1" dxf="1" numFmtId="4">
    <nc r="P7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6" sId="1" odxf="1" dxf="1" numFmtId="4">
    <nc r="Q7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7" sId="1" odxf="1" dxf="1" numFmtId="4">
    <nc r="L774">
      <v>0</v>
    </nc>
    <ndxf>
      <font>
        <b/>
        <sz val="11"/>
        <name val="Times New Roman"/>
        <scheme val="none"/>
      </font>
    </ndxf>
  </rcc>
  <rcc rId="20878" sId="1" odxf="1" dxf="1" numFmtId="4">
    <nc r="M7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79" sId="1" odxf="1" dxf="1" numFmtId="4">
    <nc r="N7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0" sId="1" odxf="1" dxf="1" numFmtId="4">
    <nc r="O7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1" sId="1" odxf="1" dxf="1" numFmtId="4">
    <nc r="P7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2" sId="1" odxf="1" dxf="1" numFmtId="4">
    <nc r="Q7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3" sId="1" odxf="1" dxf="1" numFmtId="4">
    <nc r="L775">
      <v>0</v>
    </nc>
    <ndxf>
      <font>
        <b/>
        <sz val="11"/>
        <name val="Times New Roman"/>
        <scheme val="none"/>
      </font>
    </ndxf>
  </rcc>
  <rcc rId="20884" sId="1" odxf="1" dxf="1" numFmtId="4">
    <nc r="M7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5" sId="1" odxf="1" dxf="1" numFmtId="4">
    <nc r="N7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6" sId="1" odxf="1" dxf="1" numFmtId="4">
    <nc r="O7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7" sId="1" odxf="1" dxf="1" numFmtId="4">
    <nc r="P7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8" sId="1" odxf="1" dxf="1" numFmtId="4">
    <nc r="Q7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89" sId="1" odxf="1" dxf="1" numFmtId="4">
    <nc r="L776">
      <v>0</v>
    </nc>
    <ndxf>
      <font>
        <b/>
        <sz val="11"/>
        <name val="Times New Roman"/>
        <scheme val="none"/>
      </font>
    </ndxf>
  </rcc>
  <rcc rId="20890" sId="1" odxf="1" dxf="1" numFmtId="4">
    <nc r="M7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1" sId="1" odxf="1" dxf="1" numFmtId="4">
    <nc r="N7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2" sId="1" odxf="1" dxf="1" numFmtId="4">
    <nc r="O7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3" sId="1" odxf="1" dxf="1" numFmtId="4">
    <nc r="P7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4" sId="1" odxf="1" dxf="1" numFmtId="4">
    <nc r="Q7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5" sId="1" odxf="1" dxf="1" numFmtId="4">
    <nc r="L777">
      <v>0</v>
    </nc>
    <ndxf>
      <font>
        <b/>
        <sz val="11"/>
        <name val="Times New Roman"/>
        <scheme val="none"/>
      </font>
    </ndxf>
  </rcc>
  <rcc rId="20896" sId="1" odxf="1" dxf="1" numFmtId="4">
    <nc r="M7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7" sId="1" odxf="1" dxf="1" numFmtId="4">
    <nc r="N7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8" sId="1" odxf="1" dxf="1" numFmtId="4">
    <nc r="O7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899" sId="1" odxf="1" dxf="1" numFmtId="4">
    <nc r="P7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0" sId="1" odxf="1" dxf="1" numFmtId="4">
    <nc r="Q7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1" sId="1" odxf="1" dxf="1" numFmtId="4">
    <nc r="L778">
      <v>0</v>
    </nc>
    <ndxf>
      <font>
        <b/>
        <sz val="11"/>
        <name val="Times New Roman"/>
        <scheme val="none"/>
      </font>
    </ndxf>
  </rcc>
  <rcc rId="20902" sId="1" odxf="1" dxf="1" numFmtId="4">
    <nc r="M7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3" sId="1" odxf="1" dxf="1" numFmtId="4">
    <nc r="N7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4" sId="1" odxf="1" dxf="1" numFmtId="4">
    <nc r="O7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5" sId="1" odxf="1" dxf="1" numFmtId="4">
    <nc r="P7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6" sId="1" odxf="1" dxf="1" numFmtId="4">
    <nc r="Q7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7" sId="1" odxf="1" dxf="1" numFmtId="4">
    <nc r="L779">
      <v>0</v>
    </nc>
    <ndxf>
      <font>
        <b/>
        <sz val="11"/>
        <name val="Times New Roman"/>
        <scheme val="none"/>
      </font>
    </ndxf>
  </rcc>
  <rcc rId="20908" sId="1" odxf="1" dxf="1" numFmtId="4">
    <nc r="M7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09" sId="1" odxf="1" dxf="1" numFmtId="4">
    <nc r="N7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0" sId="1" odxf="1" dxf="1" numFmtId="4">
    <nc r="O7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1" sId="1" odxf="1" dxf="1" numFmtId="4">
    <nc r="P7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2" sId="1" odxf="1" dxf="1" numFmtId="4">
    <nc r="Q7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3" sId="1" odxf="1" dxf="1" numFmtId="4">
    <nc r="L780">
      <v>0</v>
    </nc>
    <ndxf>
      <font>
        <b/>
        <sz val="11"/>
        <name val="Times New Roman"/>
        <scheme val="none"/>
      </font>
    </ndxf>
  </rcc>
  <rcc rId="20914" sId="1" odxf="1" dxf="1" numFmtId="4">
    <nc r="M7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5" sId="1" odxf="1" dxf="1" numFmtId="4">
    <nc r="N7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6" sId="1" odxf="1" dxf="1" numFmtId="4">
    <nc r="O7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7" sId="1" odxf="1" dxf="1" numFmtId="4">
    <nc r="P7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8" sId="1" odxf="1" dxf="1" numFmtId="4">
    <nc r="Q7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19" sId="1" odxf="1" dxf="1" numFmtId="4">
    <nc r="L781">
      <v>0</v>
    </nc>
    <ndxf>
      <font>
        <b/>
        <sz val="11"/>
        <name val="Times New Roman"/>
        <scheme val="none"/>
      </font>
      <alignment vertical="center" readingOrder="0"/>
    </ndxf>
  </rcc>
  <rcc rId="20920" sId="1" odxf="1" dxf="1" numFmtId="4">
    <nc r="M7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1" sId="1" odxf="1" dxf="1" numFmtId="4">
    <nc r="N7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2" sId="1" odxf="1" dxf="1" numFmtId="4">
    <nc r="O7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3" sId="1" odxf="1" dxf="1" numFmtId="4">
    <nc r="P7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4" sId="1" odxf="1" dxf="1" numFmtId="4">
    <nc r="Q7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5" sId="1" odxf="1" dxf="1" numFmtId="4">
    <nc r="L782">
      <v>0</v>
    </nc>
    <ndxf>
      <font>
        <b/>
        <sz val="11"/>
        <name val="Times New Roman"/>
        <scheme val="none"/>
      </font>
      <alignment vertical="center" readingOrder="0"/>
    </ndxf>
  </rcc>
  <rcc rId="20926" sId="1" odxf="1" dxf="1" numFmtId="4">
    <nc r="M7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7" sId="1" odxf="1" dxf="1" numFmtId="4">
    <nc r="N7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8" sId="1" odxf="1" dxf="1" numFmtId="4">
    <nc r="O7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29" sId="1" odxf="1" dxf="1" numFmtId="4">
    <nc r="P7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0" sId="1" odxf="1" dxf="1" numFmtId="4">
    <nc r="Q7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1" sId="1" odxf="1" dxf="1" numFmtId="4">
    <nc r="L783">
      <v>0</v>
    </nc>
    <ndxf>
      <font>
        <b/>
        <sz val="11"/>
        <name val="Times New Roman"/>
        <scheme val="none"/>
      </font>
      <alignment vertical="center" readingOrder="0"/>
    </ndxf>
  </rcc>
  <rcc rId="20932" sId="1" odxf="1" dxf="1" numFmtId="4">
    <nc r="M7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3" sId="1" odxf="1" dxf="1" numFmtId="4">
    <nc r="N7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4" sId="1" odxf="1" dxf="1" numFmtId="4">
    <nc r="O7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5" sId="1" odxf="1" dxf="1" numFmtId="4">
    <nc r="P7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6" sId="1" odxf="1" dxf="1" numFmtId="4">
    <nc r="Q7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7" sId="1" odxf="1" dxf="1" numFmtId="4">
    <nc r="L784">
      <v>0</v>
    </nc>
    <ndxf>
      <font>
        <b/>
        <sz val="11"/>
        <name val="Times New Roman"/>
        <scheme val="none"/>
      </font>
      <alignment vertical="center" readingOrder="0"/>
    </ndxf>
  </rcc>
  <rcc rId="20938" sId="1" odxf="1" dxf="1" numFmtId="4">
    <nc r="M78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39" sId="1" odxf="1" dxf="1" numFmtId="4">
    <nc r="N784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0" sId="1" odxf="1" dxf="1" numFmtId="4">
    <nc r="O784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1" sId="1" odxf="1" dxf="1" numFmtId="4">
    <nc r="P784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2" sId="1" odxf="1" dxf="1" numFmtId="4">
    <nc r="Q784">
      <v>0</v>
    </nc>
    <odxf>
      <font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3" sId="1" odxf="1" dxf="1" numFmtId="4">
    <nc r="L785">
      <v>0</v>
    </nc>
    <ndxf>
      <font>
        <b/>
        <sz val="11"/>
        <name val="Times New Roman"/>
        <scheme val="none"/>
      </font>
      <alignment vertical="center" readingOrder="0"/>
    </ndxf>
  </rcc>
  <rcc rId="20944" sId="1" odxf="1" dxf="1" numFmtId="4">
    <nc r="M7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5" sId="1" odxf="1" dxf="1" numFmtId="4">
    <nc r="N7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6" sId="1" odxf="1" dxf="1" numFmtId="4">
    <nc r="O7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7" sId="1" odxf="1" dxf="1" numFmtId="4">
    <nc r="P7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8" sId="1" odxf="1" dxf="1" numFmtId="4">
    <nc r="Q7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49" sId="1" odxf="1" dxf="1" numFmtId="4">
    <nc r="L786">
      <v>0</v>
    </nc>
    <ndxf>
      <font>
        <b/>
        <sz val="11"/>
        <name val="Times New Roman"/>
        <scheme val="none"/>
      </font>
      <alignment vertical="center" readingOrder="0"/>
    </ndxf>
  </rcc>
  <rcc rId="20950" sId="1" odxf="1" dxf="1" numFmtId="4">
    <nc r="M7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1" sId="1" odxf="1" dxf="1" numFmtId="4">
    <nc r="N7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2" sId="1" odxf="1" dxf="1" numFmtId="4">
    <nc r="O7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3" sId="1" odxf="1" dxf="1" numFmtId="4">
    <nc r="P7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4" sId="1" odxf="1" dxf="1" numFmtId="4">
    <nc r="Q7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5" sId="1" odxf="1" dxf="1" numFmtId="4">
    <nc r="L787">
      <v>0</v>
    </nc>
    <ndxf>
      <font>
        <b/>
        <sz val="11"/>
        <name val="Times New Roman"/>
        <scheme val="none"/>
      </font>
      <alignment vertical="center" readingOrder="0"/>
    </ndxf>
  </rcc>
  <rcc rId="20956" sId="1" odxf="1" dxf="1" numFmtId="4">
    <nc r="M7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7" sId="1" odxf="1" dxf="1" numFmtId="4">
    <nc r="N7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8" sId="1" odxf="1" dxf="1" numFmtId="4">
    <nc r="O7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59" sId="1" odxf="1" dxf="1" numFmtId="4">
    <nc r="P7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0" sId="1" odxf="1" dxf="1" numFmtId="4">
    <nc r="Q7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1" sId="1" odxf="1" dxf="1" numFmtId="4">
    <nc r="L788">
      <v>0</v>
    </nc>
    <ndxf>
      <font>
        <b/>
        <sz val="11"/>
        <name val="Times New Roman"/>
        <scheme val="none"/>
      </font>
    </ndxf>
  </rcc>
  <rcc rId="20962" sId="1" odxf="1" dxf="1" numFmtId="4">
    <nc r="M7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3" sId="1" odxf="1" dxf="1" numFmtId="4">
    <nc r="N7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4" sId="1" odxf="1" dxf="1" numFmtId="4">
    <nc r="O7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5" sId="1" odxf="1" dxf="1" numFmtId="4">
    <nc r="P7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6" sId="1" odxf="1" dxf="1" numFmtId="4">
    <nc r="Q7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7" sId="1" odxf="1" dxf="1" numFmtId="4">
    <nc r="L789">
      <v>0</v>
    </nc>
    <ndxf>
      <font>
        <b/>
        <sz val="11"/>
        <name val="Times New Roman"/>
        <scheme val="none"/>
      </font>
    </ndxf>
  </rcc>
  <rcc rId="20968" sId="1" odxf="1" dxf="1" numFmtId="4">
    <nc r="M7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69" sId="1" odxf="1" dxf="1" numFmtId="4">
    <nc r="N7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0" sId="1" odxf="1" dxf="1" numFmtId="4">
    <nc r="O7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1" sId="1" odxf="1" dxf="1" numFmtId="4">
    <nc r="P7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2" sId="1" odxf="1" dxf="1" numFmtId="4">
    <nc r="Q7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3" sId="1" odxf="1" dxf="1" numFmtId="4">
    <nc r="L790">
      <v>0</v>
    </nc>
    <ndxf>
      <font>
        <b/>
        <sz val="11"/>
        <name val="Times New Roman"/>
        <scheme val="none"/>
      </font>
    </ndxf>
  </rcc>
  <rcc rId="20974" sId="1" odxf="1" dxf="1" numFmtId="4">
    <nc r="M7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5" sId="1" odxf="1" dxf="1" numFmtId="4">
    <nc r="N7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6" sId="1" odxf="1" dxf="1" numFmtId="4">
    <nc r="O7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7" sId="1" odxf="1" dxf="1" numFmtId="4">
    <nc r="P7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8" sId="1" odxf="1" dxf="1" numFmtId="4">
    <nc r="Q7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79" sId="1" odxf="1" dxf="1" numFmtId="4">
    <nc r="L791">
      <v>0</v>
    </nc>
    <ndxf>
      <font>
        <b/>
        <sz val="11"/>
        <name val="Times New Roman"/>
        <scheme val="none"/>
      </font>
    </ndxf>
  </rcc>
  <rcc rId="20980" sId="1" odxf="1" dxf="1" numFmtId="4">
    <nc r="M7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1" sId="1" odxf="1" dxf="1" numFmtId="4">
    <nc r="N7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2" sId="1" odxf="1" dxf="1" numFmtId="4">
    <nc r="O7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3" sId="1" odxf="1" dxf="1" numFmtId="4">
    <nc r="P7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4" sId="1" odxf="1" dxf="1" numFmtId="4">
    <nc r="Q7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5" sId="1" odxf="1" dxf="1" numFmtId="4">
    <nc r="L792">
      <v>0</v>
    </nc>
    <ndxf>
      <font>
        <b/>
        <sz val="11"/>
        <name val="Times New Roman"/>
        <scheme val="none"/>
      </font>
    </ndxf>
  </rcc>
  <rcc rId="20986" sId="1" odxf="1" dxf="1" numFmtId="4">
    <nc r="M7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7" sId="1" odxf="1" dxf="1" numFmtId="4">
    <nc r="N7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8" sId="1" odxf="1" dxf="1" numFmtId="4">
    <nc r="O7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89" sId="1" odxf="1" dxf="1" numFmtId="4">
    <nc r="P7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0" sId="1" odxf="1" dxf="1" numFmtId="4">
    <nc r="Q7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1" sId="1" odxf="1" dxf="1" numFmtId="4">
    <nc r="L793">
      <v>0</v>
    </nc>
    <ndxf>
      <font>
        <b/>
        <sz val="11"/>
        <name val="Times New Roman"/>
        <scheme val="none"/>
      </font>
    </ndxf>
  </rcc>
  <rcc rId="20992" sId="1" odxf="1" dxf="1" numFmtId="4">
    <nc r="M7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3" sId="1" odxf="1" dxf="1" numFmtId="4">
    <nc r="N7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4" sId="1" odxf="1" dxf="1" numFmtId="4">
    <nc r="O7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5" sId="1" odxf="1" dxf="1" numFmtId="4">
    <nc r="P7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6" sId="1" odxf="1" dxf="1" numFmtId="4">
    <nc r="Q7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7" sId="1" odxf="1" dxf="1" numFmtId="4">
    <nc r="L794">
      <v>0</v>
    </nc>
    <ndxf>
      <font>
        <b/>
        <sz val="11"/>
        <name val="Times New Roman"/>
        <scheme val="none"/>
      </font>
    </ndxf>
  </rcc>
  <rcc rId="20998" sId="1" odxf="1" dxf="1" numFmtId="4">
    <nc r="M7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0999" sId="1" odxf="1" dxf="1" numFmtId="4">
    <nc r="N7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0" sId="1" odxf="1" dxf="1" numFmtId="4">
    <nc r="O7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1" sId="1" odxf="1" dxf="1" numFmtId="4">
    <nc r="P7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2" sId="1" odxf="1" dxf="1" numFmtId="4">
    <nc r="Q7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3" sId="1" odxf="1" dxf="1" numFmtId="4">
    <nc r="L795">
      <v>0</v>
    </nc>
    <ndxf>
      <font>
        <b/>
        <sz val="11"/>
        <name val="Times New Roman"/>
        <scheme val="none"/>
      </font>
    </ndxf>
  </rcc>
  <rcc rId="21004" sId="1" odxf="1" dxf="1" numFmtId="4">
    <nc r="M7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5" sId="1" odxf="1" dxf="1" numFmtId="4">
    <nc r="N7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6" sId="1" odxf="1" dxf="1" numFmtId="4">
    <nc r="O7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7" sId="1" odxf="1" dxf="1" numFmtId="4">
    <nc r="P7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8" sId="1" odxf="1" dxf="1" numFmtId="4">
    <nc r="Q7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09" sId="1" odxf="1" dxf="1" numFmtId="4">
    <nc r="L796">
      <v>0</v>
    </nc>
    <ndxf>
      <font>
        <b/>
        <sz val="11"/>
        <name val="Times New Roman"/>
        <scheme val="none"/>
      </font>
    </ndxf>
  </rcc>
  <rcc rId="21010" sId="1" odxf="1" dxf="1" numFmtId="4">
    <nc r="M7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1" sId="1" odxf="1" dxf="1" numFmtId="4">
    <nc r="N7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2" sId="1" odxf="1" dxf="1" numFmtId="4">
    <nc r="O7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3" sId="1" odxf="1" dxf="1" numFmtId="4">
    <nc r="P7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4" sId="1" odxf="1" dxf="1" numFmtId="4">
    <nc r="Q7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5" sId="1" odxf="1" dxf="1" numFmtId="4">
    <nc r="L797">
      <v>0</v>
    </nc>
    <ndxf>
      <font>
        <b/>
        <sz val="11"/>
        <name val="Times New Roman"/>
        <scheme val="none"/>
      </font>
    </ndxf>
  </rcc>
  <rcc rId="21016" sId="1" odxf="1" dxf="1" numFmtId="4">
    <nc r="M7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7" sId="1" odxf="1" dxf="1" numFmtId="4">
    <nc r="N7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8" sId="1" odxf="1" dxf="1" numFmtId="4">
    <nc r="O7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19" sId="1" odxf="1" dxf="1" numFmtId="4">
    <nc r="P7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0" sId="1" odxf="1" dxf="1" numFmtId="4">
    <nc r="Q7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1" sId="1" odxf="1" dxf="1" numFmtId="4">
    <nc r="L798">
      <v>0</v>
    </nc>
    <ndxf>
      <font>
        <b/>
        <sz val="11"/>
        <name val="Times New Roman"/>
        <scheme val="none"/>
      </font>
    </ndxf>
  </rcc>
  <rcc rId="21022" sId="1" odxf="1" dxf="1" numFmtId="4">
    <nc r="M79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3" sId="1" odxf="1" dxf="1" numFmtId="4">
    <nc r="N79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4" sId="1" odxf="1" dxf="1" numFmtId="4">
    <nc r="O7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5" sId="1" odxf="1" dxf="1" numFmtId="4">
    <nc r="P7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6" sId="1" odxf="1" dxf="1" numFmtId="4">
    <nc r="Q79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7" sId="1" odxf="1" dxf="1" numFmtId="4">
    <nc r="L799">
      <v>0</v>
    </nc>
    <ndxf>
      <font>
        <b/>
        <sz val="11"/>
        <name val="Times New Roman"/>
        <scheme val="none"/>
      </font>
    </ndxf>
  </rcc>
  <rcc rId="21028" sId="1" odxf="1" dxf="1" numFmtId="4">
    <nc r="M79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29" sId="1" odxf="1" dxf="1" numFmtId="4">
    <nc r="N79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0" sId="1" odxf="1" dxf="1" numFmtId="4">
    <nc r="O79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1" sId="1" odxf="1" dxf="1" numFmtId="4">
    <nc r="P79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2" sId="1" odxf="1" dxf="1" numFmtId="4">
    <nc r="Q79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3" sId="1" odxf="1" dxf="1" numFmtId="4">
    <nc r="L800">
      <v>0</v>
    </nc>
    <ndxf>
      <font>
        <b/>
        <sz val="11"/>
        <name val="Times New Roman"/>
        <scheme val="none"/>
      </font>
    </ndxf>
  </rcc>
  <rcc rId="21034" sId="1" odxf="1" dxf="1" numFmtId="4">
    <nc r="M80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5" sId="1" odxf="1" dxf="1" numFmtId="4">
    <nc r="N80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6" sId="1" odxf="1" dxf="1" numFmtId="4">
    <nc r="O8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7" sId="1" odxf="1" dxf="1" numFmtId="4">
    <nc r="P8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8" sId="1" odxf="1" dxf="1" numFmtId="4">
    <nc r="Q80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39" sId="1" odxf="1" dxf="1" numFmtId="4">
    <nc r="L801">
      <v>0</v>
    </nc>
    <ndxf>
      <font>
        <b/>
        <sz val="11"/>
        <name val="Times New Roman"/>
        <scheme val="none"/>
      </font>
    </ndxf>
  </rcc>
  <rcc rId="21040" sId="1" odxf="1" dxf="1" numFmtId="4">
    <nc r="M80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1" sId="1" odxf="1" dxf="1" numFmtId="4">
    <nc r="N80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2" sId="1" odxf="1" dxf="1" numFmtId="4">
    <nc r="O8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3" sId="1" odxf="1" dxf="1" numFmtId="4">
    <nc r="P8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4" sId="1" odxf="1" dxf="1" numFmtId="4">
    <nc r="Q80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5" sId="1" odxf="1" dxf="1" numFmtId="4">
    <nc r="L802">
      <v>0</v>
    </nc>
    <ndxf>
      <font>
        <b/>
        <sz val="11"/>
        <name val="Times New Roman"/>
        <scheme val="none"/>
      </font>
    </ndxf>
  </rcc>
  <rcc rId="21046" sId="1" odxf="1" dxf="1" numFmtId="4">
    <nc r="M80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7" sId="1" odxf="1" dxf="1" numFmtId="4">
    <nc r="N80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8" sId="1" odxf="1" dxf="1" numFmtId="4">
    <nc r="O8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49" sId="1" odxf="1" dxf="1" numFmtId="4">
    <nc r="P8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0" sId="1" odxf="1" dxf="1" numFmtId="4">
    <nc r="Q80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1" sId="1" odxf="1" dxf="1" numFmtId="4">
    <nc r="L803">
      <v>0</v>
    </nc>
    <ndxf>
      <font>
        <b/>
        <sz val="11"/>
        <name val="Times New Roman"/>
        <scheme val="none"/>
      </font>
    </ndxf>
  </rcc>
  <rcc rId="21052" sId="1" odxf="1" dxf="1" numFmtId="4">
    <nc r="M80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3" sId="1" odxf="1" dxf="1" numFmtId="4">
    <nc r="N80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4" sId="1" odxf="1" dxf="1" numFmtId="4">
    <nc r="O8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5" sId="1" odxf="1" dxf="1" numFmtId="4">
    <nc r="P8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6" sId="1" odxf="1" dxf="1" numFmtId="4">
    <nc r="Q80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7" sId="1" odxf="1" dxf="1" numFmtId="4">
    <nc r="L804">
      <v>0</v>
    </nc>
    <ndxf>
      <font>
        <b/>
        <sz val="11"/>
        <name val="Times New Roman"/>
        <scheme val="none"/>
      </font>
    </ndxf>
  </rcc>
  <rcc rId="21058" sId="1" odxf="1" dxf="1" numFmtId="4">
    <nc r="M80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59" sId="1" odxf="1" dxf="1" numFmtId="4">
    <nc r="N80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0" sId="1" odxf="1" dxf="1" numFmtId="4">
    <nc r="O8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1" sId="1" odxf="1" dxf="1" numFmtId="4">
    <nc r="P8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2" sId="1" odxf="1" dxf="1" numFmtId="4">
    <nc r="Q80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3" sId="1" odxf="1" dxf="1" numFmtId="4">
    <nc r="L805">
      <v>0</v>
    </nc>
    <ndxf>
      <font>
        <b/>
        <sz val="11"/>
        <name val="Times New Roman"/>
        <scheme val="none"/>
      </font>
    </ndxf>
  </rcc>
  <rcc rId="21064" sId="1" odxf="1" dxf="1" numFmtId="4">
    <nc r="M80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5" sId="1" odxf="1" dxf="1" numFmtId="4">
    <nc r="N80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6" sId="1" odxf="1" dxf="1" numFmtId="4">
    <nc r="O8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7" sId="1" odxf="1" dxf="1" numFmtId="4">
    <nc r="P8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8" sId="1" odxf="1" dxf="1" numFmtId="4">
    <nc r="Q80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69" sId="1" odxf="1" dxf="1" numFmtId="4">
    <nc r="L806">
      <v>0</v>
    </nc>
    <ndxf>
      <font>
        <b/>
        <sz val="11"/>
        <name val="Times New Roman"/>
        <scheme val="none"/>
      </font>
    </ndxf>
  </rcc>
  <rcc rId="21070" sId="1" odxf="1" dxf="1" numFmtId="4">
    <nc r="M80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1" sId="1" odxf="1" dxf="1" numFmtId="4">
    <nc r="N80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2" sId="1" odxf="1" dxf="1" numFmtId="4">
    <nc r="O8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3" sId="1" odxf="1" dxf="1" numFmtId="4">
    <nc r="P8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4" sId="1" odxf="1" dxf="1" numFmtId="4">
    <nc r="Q80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5" sId="1" odxf="1" dxf="1" numFmtId="4">
    <nc r="L807">
      <v>0</v>
    </nc>
    <ndxf>
      <font>
        <b/>
        <sz val="11"/>
        <name val="Times New Roman"/>
        <scheme val="none"/>
      </font>
    </ndxf>
  </rcc>
  <rcc rId="21076" sId="1" odxf="1" dxf="1" numFmtId="4">
    <nc r="M80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7" sId="1" odxf="1" dxf="1" numFmtId="4">
    <nc r="N80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8" sId="1" odxf="1" dxf="1" numFmtId="4">
    <nc r="O8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79" sId="1" odxf="1" dxf="1" numFmtId="4">
    <nc r="P8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0" sId="1" odxf="1" dxf="1" numFmtId="4">
    <nc r="Q80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1" sId="1" odxf="1" dxf="1" numFmtId="4">
    <nc r="L808">
      <v>0</v>
    </nc>
    <ndxf>
      <font>
        <b/>
        <sz val="11"/>
        <name val="Times New Roman"/>
        <scheme val="none"/>
      </font>
    </ndxf>
  </rcc>
  <rcc rId="21082" sId="1" odxf="1" dxf="1" numFmtId="4">
    <nc r="M80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3" sId="1" odxf="1" dxf="1" numFmtId="4">
    <nc r="N80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4" sId="1" odxf="1" dxf="1" numFmtId="4">
    <nc r="O8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5" sId="1" odxf="1" dxf="1" numFmtId="4">
    <nc r="P8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6" sId="1" odxf="1" dxf="1" numFmtId="4">
    <nc r="Q80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7" sId="1" odxf="1" dxf="1" numFmtId="4">
    <nc r="L809">
      <v>0</v>
    </nc>
    <ndxf>
      <font>
        <b/>
        <sz val="11"/>
        <name val="Times New Roman"/>
        <scheme val="none"/>
      </font>
    </ndxf>
  </rcc>
  <rcc rId="21088" sId="1" odxf="1" dxf="1" numFmtId="4">
    <nc r="M80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89" sId="1" odxf="1" dxf="1" numFmtId="4">
    <nc r="N80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0" sId="1" odxf="1" dxf="1" numFmtId="4">
    <nc r="O8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1" sId="1" odxf="1" dxf="1" numFmtId="4">
    <nc r="P8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2" sId="1" odxf="1" dxf="1" numFmtId="4">
    <nc r="Q80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3" sId="1" odxf="1" dxf="1" numFmtId="4">
    <nc r="L810">
      <v>0</v>
    </nc>
    <ndxf>
      <font>
        <b/>
        <sz val="11"/>
        <name val="Times New Roman"/>
        <scheme val="none"/>
      </font>
    </ndxf>
  </rcc>
  <rcc rId="21094" sId="1" odxf="1" dxf="1" numFmtId="4">
    <nc r="M81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5" sId="1" odxf="1" dxf="1" numFmtId="4">
    <nc r="N81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6" sId="1" odxf="1" dxf="1" numFmtId="4">
    <nc r="O8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7" sId="1" odxf="1" dxf="1" numFmtId="4">
    <nc r="P8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8" sId="1" odxf="1" dxf="1" numFmtId="4">
    <nc r="Q81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099" sId="1" odxf="1" dxf="1" numFmtId="4">
    <nc r="L811">
      <v>0</v>
    </nc>
    <ndxf>
      <font>
        <b/>
        <sz val="11"/>
        <name val="Times New Roman"/>
        <scheme val="none"/>
      </font>
    </ndxf>
  </rcc>
  <rcc rId="21100" sId="1" odxf="1" dxf="1" numFmtId="4">
    <nc r="M81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1" sId="1" odxf="1" dxf="1" numFmtId="4">
    <nc r="N81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2" sId="1" odxf="1" dxf="1" numFmtId="4">
    <nc r="O8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3" sId="1" odxf="1" dxf="1" numFmtId="4">
    <nc r="P8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4" sId="1" odxf="1" dxf="1" numFmtId="4">
    <nc r="Q81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5" sId="1" odxf="1" dxf="1" numFmtId="4">
    <nc r="L812">
      <v>0</v>
    </nc>
    <ndxf>
      <font>
        <b/>
        <sz val="11"/>
        <name val="Times New Roman"/>
        <scheme val="none"/>
      </font>
    </ndxf>
  </rcc>
  <rcc rId="21106" sId="1" odxf="1" dxf="1" numFmtId="4">
    <nc r="M8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7" sId="1" odxf="1" dxf="1" numFmtId="4">
    <nc r="N81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8" sId="1" odxf="1" dxf="1" numFmtId="4">
    <nc r="O8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09" sId="1" odxf="1" dxf="1" numFmtId="4">
    <nc r="P8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0" sId="1" odxf="1" dxf="1" numFmtId="4">
    <nc r="Q81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1" sId="1" odxf="1" dxf="1" numFmtId="4">
    <nc r="L813">
      <v>0</v>
    </nc>
    <ndxf>
      <font>
        <b/>
        <sz val="11"/>
        <name val="Times New Roman"/>
        <scheme val="none"/>
      </font>
    </ndxf>
  </rcc>
  <rcc rId="21112" sId="1" odxf="1" dxf="1" numFmtId="4">
    <nc r="M8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3" sId="1" odxf="1" dxf="1" numFmtId="4">
    <nc r="N81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4" sId="1" odxf="1" dxf="1" numFmtId="4">
    <nc r="O8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5" sId="1" odxf="1" dxf="1" numFmtId="4">
    <nc r="P8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6" sId="1" odxf="1" dxf="1" numFmtId="4">
    <nc r="Q81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7" sId="1" odxf="1" dxf="1" numFmtId="4">
    <nc r="L814">
      <v>0</v>
    </nc>
    <ndxf>
      <font>
        <b/>
        <sz val="11"/>
        <name val="Times New Roman"/>
        <scheme val="none"/>
      </font>
    </ndxf>
  </rcc>
  <rcc rId="21118" sId="1" odxf="1" dxf="1" numFmtId="4">
    <nc r="M8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19" sId="1" odxf="1" dxf="1" numFmtId="4">
    <nc r="N81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0" sId="1" odxf="1" dxf="1" numFmtId="4">
    <nc r="O8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1" sId="1" odxf="1" dxf="1" numFmtId="4">
    <nc r="P8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2" sId="1" odxf="1" dxf="1" numFmtId="4">
    <nc r="Q81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3" sId="1" odxf="1" dxf="1" numFmtId="4">
    <nc r="L815">
      <v>0</v>
    </nc>
    <ndxf>
      <font>
        <b/>
        <sz val="11"/>
        <name val="Times New Roman"/>
        <scheme val="none"/>
      </font>
    </ndxf>
  </rcc>
  <rcc rId="21124" sId="1" odxf="1" dxf="1" numFmtId="4">
    <nc r="M8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5" sId="1" odxf="1" dxf="1" numFmtId="4">
    <nc r="N81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6" sId="1" odxf="1" dxf="1" numFmtId="4">
    <nc r="O8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7" sId="1" odxf="1" dxf="1" numFmtId="4">
    <nc r="P8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8" sId="1" odxf="1" dxf="1" numFmtId="4">
    <nc r="Q81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29" sId="1" odxf="1" dxf="1" numFmtId="4">
    <nc r="L816">
      <v>0</v>
    </nc>
    <ndxf>
      <font>
        <b/>
        <sz val="11"/>
        <name val="Times New Roman"/>
        <scheme val="none"/>
      </font>
    </ndxf>
  </rcc>
  <rcc rId="21130" sId="1" odxf="1" dxf="1" numFmtId="4">
    <nc r="M8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1" sId="1" odxf="1" dxf="1" numFmtId="4">
    <nc r="N81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2" sId="1" odxf="1" dxf="1" numFmtId="4">
    <nc r="O8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3" sId="1" odxf="1" dxf="1" numFmtId="4">
    <nc r="P8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4" sId="1" odxf="1" dxf="1" numFmtId="4">
    <nc r="Q81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5" sId="1" odxf="1" dxf="1" numFmtId="4">
    <nc r="L817">
      <v>0</v>
    </nc>
    <ndxf>
      <font>
        <b/>
        <sz val="11"/>
        <name val="Times New Roman"/>
        <scheme val="none"/>
      </font>
    </ndxf>
  </rcc>
  <rcc rId="21136" sId="1" odxf="1" dxf="1" numFmtId="4">
    <nc r="M8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7" sId="1" odxf="1" dxf="1" numFmtId="4">
    <nc r="N81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8" sId="1" odxf="1" dxf="1" numFmtId="4">
    <nc r="O8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39" sId="1" odxf="1" dxf="1" numFmtId="4">
    <nc r="P8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0" sId="1" odxf="1" dxf="1" numFmtId="4">
    <nc r="Q81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1" sId="1" odxf="1" dxf="1" numFmtId="4">
    <nc r="L818">
      <v>0</v>
    </nc>
    <ndxf>
      <font>
        <b/>
        <sz val="11"/>
        <name val="Times New Roman"/>
        <scheme val="none"/>
      </font>
    </ndxf>
  </rcc>
  <rcc rId="21142" sId="1" odxf="1" dxf="1" numFmtId="4">
    <nc r="M8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3" sId="1" odxf="1" dxf="1" numFmtId="4">
    <nc r="N81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4" sId="1" odxf="1" dxf="1" numFmtId="4">
    <nc r="O8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5" sId="1" odxf="1" dxf="1" numFmtId="4">
    <nc r="P8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6" sId="1" odxf="1" dxf="1" numFmtId="4">
    <nc r="Q81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7" sId="1" odxf="1" dxf="1" numFmtId="4">
    <nc r="L819">
      <v>0</v>
    </nc>
    <ndxf>
      <font>
        <b/>
        <sz val="11"/>
        <name val="Times New Roman"/>
        <scheme val="none"/>
      </font>
    </ndxf>
  </rcc>
  <rcc rId="21148" sId="1" odxf="1" dxf="1" numFmtId="4">
    <nc r="M8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49" sId="1" odxf="1" dxf="1" numFmtId="4">
    <nc r="N81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0" sId="1" odxf="1" dxf="1" numFmtId="4">
    <nc r="O8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1" sId="1" odxf="1" dxf="1" numFmtId="4">
    <nc r="P8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2" sId="1" odxf="1" dxf="1" numFmtId="4">
    <nc r="Q81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3" sId="1" odxf="1" dxf="1" numFmtId="4">
    <nc r="L820">
      <v>0</v>
    </nc>
    <ndxf>
      <font>
        <b/>
        <sz val="11"/>
        <name val="Times New Roman"/>
        <scheme val="none"/>
      </font>
    </ndxf>
  </rcc>
  <rcc rId="21154" sId="1" odxf="1" dxf="1" numFmtId="4">
    <nc r="M8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5" sId="1" odxf="1" dxf="1" numFmtId="4">
    <nc r="N82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6" sId="1" odxf="1" dxf="1" numFmtId="4">
    <nc r="O8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7" sId="1" odxf="1" dxf="1" numFmtId="4">
    <nc r="P8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8" sId="1" odxf="1" dxf="1" numFmtId="4">
    <nc r="Q82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59" sId="1" odxf="1" dxf="1" numFmtId="4">
    <nc r="L821">
      <v>0</v>
    </nc>
    <ndxf>
      <font>
        <b/>
        <sz val="11"/>
        <name val="Times New Roman"/>
        <scheme val="none"/>
      </font>
    </ndxf>
  </rcc>
  <rcc rId="21160" sId="1" odxf="1" dxf="1" numFmtId="4">
    <nc r="M8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1" sId="1" odxf="1" dxf="1" numFmtId="4">
    <nc r="N82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2" sId="1" odxf="1" dxf="1" numFmtId="4">
    <nc r="O8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3" sId="1" odxf="1" dxf="1" numFmtId="4">
    <nc r="P8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4" sId="1" odxf="1" dxf="1" numFmtId="4">
    <nc r="Q82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5" sId="1" odxf="1" dxf="1" numFmtId="4">
    <nc r="L822">
      <v>0</v>
    </nc>
    <ndxf>
      <font>
        <b/>
        <sz val="11"/>
        <name val="Times New Roman"/>
        <scheme val="none"/>
      </font>
    </ndxf>
  </rcc>
  <rcc rId="21166" sId="1" odxf="1" dxf="1" numFmtId="4">
    <nc r="M8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7" sId="1" odxf="1" dxf="1" numFmtId="4">
    <nc r="N82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8" sId="1" odxf="1" dxf="1" numFmtId="4">
    <nc r="O8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69" sId="1" odxf="1" dxf="1" numFmtId="4">
    <nc r="P8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0" sId="1" odxf="1" dxf="1" numFmtId="4">
    <nc r="Q82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1" sId="1" odxf="1" dxf="1" numFmtId="4">
    <nc r="L823">
      <v>0</v>
    </nc>
    <ndxf>
      <font>
        <b/>
        <sz val="11"/>
        <name val="Times New Roman"/>
        <scheme val="none"/>
      </font>
    </ndxf>
  </rcc>
  <rcc rId="21172" sId="1" odxf="1" dxf="1" numFmtId="4">
    <nc r="M8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3" sId="1" odxf="1" dxf="1" numFmtId="4">
    <nc r="N82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4" sId="1" odxf="1" dxf="1" numFmtId="4">
    <nc r="O8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5" sId="1" odxf="1" dxf="1" numFmtId="4">
    <nc r="P8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6" sId="1" odxf="1" dxf="1" numFmtId="4">
    <nc r="Q82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7" sId="1" odxf="1" dxf="1" numFmtId="4">
    <nc r="L824">
      <v>0</v>
    </nc>
    <ndxf>
      <font>
        <b/>
        <sz val="11"/>
        <name val="Times New Roman"/>
        <scheme val="none"/>
      </font>
    </ndxf>
  </rcc>
  <rcc rId="21178" sId="1" odxf="1" dxf="1" numFmtId="4">
    <nc r="M8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79" sId="1" odxf="1" dxf="1" numFmtId="4">
    <nc r="N82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0" sId="1" odxf="1" dxf="1" numFmtId="4">
    <nc r="O8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1" sId="1" odxf="1" dxf="1" numFmtId="4">
    <nc r="P8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2" sId="1" odxf="1" dxf="1" numFmtId="4">
    <nc r="Q82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3" sId="1" odxf="1" dxf="1" numFmtId="4">
    <nc r="L825">
      <v>0</v>
    </nc>
    <ndxf>
      <font>
        <b/>
        <sz val="11"/>
        <name val="Times New Roman"/>
        <scheme val="none"/>
      </font>
    </ndxf>
  </rcc>
  <rcc rId="21184" sId="1" odxf="1" dxf="1" numFmtId="4">
    <nc r="M8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5" sId="1" odxf="1" dxf="1" numFmtId="4">
    <nc r="N82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6" sId="1" odxf="1" dxf="1" numFmtId="4">
    <nc r="O8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7" sId="1" odxf="1" dxf="1" numFmtId="4">
    <nc r="P8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8" sId="1" odxf="1" dxf="1" numFmtId="4">
    <nc r="Q82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89" sId="1" odxf="1" dxf="1" numFmtId="4">
    <nc r="L826">
      <v>0</v>
    </nc>
    <ndxf>
      <font>
        <b/>
        <sz val="11"/>
        <name val="Times New Roman"/>
        <scheme val="none"/>
      </font>
    </ndxf>
  </rcc>
  <rcc rId="21190" sId="1" odxf="1" dxf="1" numFmtId="4">
    <nc r="M8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1" sId="1" odxf="1" dxf="1" numFmtId="4">
    <nc r="N82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2" sId="1" odxf="1" dxf="1" numFmtId="4">
    <nc r="O8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3" sId="1" odxf="1" dxf="1" numFmtId="4">
    <nc r="P8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4" sId="1" odxf="1" dxf="1" numFmtId="4">
    <nc r="Q82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5" sId="1" odxf="1" dxf="1" numFmtId="4">
    <nc r="L827">
      <v>0</v>
    </nc>
    <ndxf>
      <font>
        <b/>
        <sz val="11"/>
        <name val="Times New Roman"/>
        <scheme val="none"/>
      </font>
    </ndxf>
  </rcc>
  <rcc rId="21196" sId="1" odxf="1" dxf="1" numFmtId="4">
    <nc r="M8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7" sId="1" odxf="1" dxf="1" numFmtId="4">
    <nc r="N82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8" sId="1" odxf="1" dxf="1" numFmtId="4">
    <nc r="O8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199" sId="1" odxf="1" dxf="1" numFmtId="4">
    <nc r="P8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0" sId="1" odxf="1" dxf="1" numFmtId="4">
    <nc r="Q82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1" sId="1" odxf="1" dxf="1" numFmtId="4">
    <nc r="L828">
      <v>0</v>
    </nc>
    <ndxf>
      <font>
        <b/>
        <sz val="11"/>
        <name val="Times New Roman"/>
        <scheme val="none"/>
      </font>
    </ndxf>
  </rcc>
  <rcc rId="21202" sId="1" odxf="1" dxf="1" numFmtId="4">
    <nc r="M8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3" sId="1" odxf="1" dxf="1" numFmtId="4">
    <nc r="N82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4" sId="1" odxf="1" dxf="1" numFmtId="4">
    <nc r="O8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5" sId="1" odxf="1" dxf="1" numFmtId="4">
    <nc r="P8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6" sId="1" odxf="1" dxf="1" numFmtId="4">
    <nc r="Q82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7" sId="1" odxf="1" dxf="1" numFmtId="4">
    <nc r="L829">
      <v>0</v>
    </nc>
    <ndxf>
      <font>
        <b/>
        <sz val="11"/>
        <name val="Times New Roman"/>
        <scheme val="none"/>
      </font>
    </ndxf>
  </rcc>
  <rcc rId="21208" sId="1" odxf="1" dxf="1" numFmtId="4">
    <nc r="M8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09" sId="1" odxf="1" dxf="1" numFmtId="4">
    <nc r="N82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0" sId="1" odxf="1" dxf="1" numFmtId="4">
    <nc r="O8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1" sId="1" odxf="1" dxf="1" numFmtId="4">
    <nc r="P8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2" sId="1" odxf="1" dxf="1" numFmtId="4">
    <nc r="Q82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3" sId="1" odxf="1" dxf="1" numFmtId="4">
    <nc r="L830">
      <v>0</v>
    </nc>
    <ndxf>
      <font>
        <b/>
        <sz val="11"/>
        <name val="Times New Roman"/>
        <scheme val="none"/>
      </font>
    </ndxf>
  </rcc>
  <rcc rId="21214" sId="1" odxf="1" dxf="1" numFmtId="4">
    <nc r="M8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5" sId="1" odxf="1" dxf="1" numFmtId="4">
    <nc r="N83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6" sId="1" odxf="1" dxf="1" numFmtId="4">
    <nc r="O8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7" sId="1" odxf="1" dxf="1" numFmtId="4">
    <nc r="P8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8" sId="1" odxf="1" dxf="1" numFmtId="4">
    <nc r="Q83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19" sId="1" odxf="1" dxf="1" numFmtId="4">
    <nc r="L831">
      <v>0</v>
    </nc>
    <ndxf>
      <font>
        <b/>
        <sz val="11"/>
        <name val="Times New Roman"/>
        <scheme val="none"/>
      </font>
    </ndxf>
  </rcc>
  <rcc rId="21220" sId="1" odxf="1" dxf="1" numFmtId="4">
    <nc r="M8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1" sId="1" odxf="1" dxf="1" numFmtId="4">
    <nc r="N83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2" sId="1" odxf="1" dxf="1" numFmtId="4">
    <nc r="O8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3" sId="1" odxf="1" dxf="1" numFmtId="4">
    <nc r="P8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4" sId="1" odxf="1" dxf="1" numFmtId="4">
    <nc r="Q83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5" sId="1" odxf="1" dxf="1" numFmtId="4">
    <nc r="L832">
      <v>0</v>
    </nc>
    <ndxf>
      <font>
        <b/>
        <sz val="11"/>
        <name val="Times New Roman"/>
        <scheme val="none"/>
      </font>
    </ndxf>
  </rcc>
  <rcc rId="21226" sId="1" odxf="1" dxf="1" numFmtId="4">
    <nc r="M8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7" sId="1" odxf="1" dxf="1" numFmtId="4">
    <nc r="N83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8" sId="1" odxf="1" dxf="1" numFmtId="4">
    <nc r="O8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29" sId="1" odxf="1" dxf="1" numFmtId="4">
    <nc r="P8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0" sId="1" odxf="1" dxf="1" numFmtId="4">
    <nc r="Q83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1" sId="1" odxf="1" dxf="1" numFmtId="4">
    <nc r="L833">
      <v>0</v>
    </nc>
    <ndxf>
      <font>
        <b/>
        <sz val="11"/>
        <name val="Times New Roman"/>
        <scheme val="none"/>
      </font>
    </ndxf>
  </rcc>
  <rcc rId="21232" sId="1" odxf="1" dxf="1" numFmtId="4">
    <nc r="M8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3" sId="1" odxf="1" dxf="1" numFmtId="4">
    <nc r="N83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4" sId="1" odxf="1" dxf="1" numFmtId="4">
    <nc r="O8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5" sId="1" odxf="1" dxf="1" numFmtId="4">
    <nc r="P8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6" sId="1" odxf="1" dxf="1" numFmtId="4">
    <nc r="Q83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7" sId="1" odxf="1" dxf="1" numFmtId="4">
    <nc r="L834">
      <v>0</v>
    </nc>
    <ndxf>
      <font>
        <b/>
        <sz val="11"/>
        <name val="Times New Roman"/>
        <scheme val="none"/>
      </font>
    </ndxf>
  </rcc>
  <rcc rId="21238" sId="1" odxf="1" dxf="1" numFmtId="4">
    <nc r="M8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39" sId="1" odxf="1" dxf="1" numFmtId="4">
    <nc r="N83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0" sId="1" odxf="1" dxf="1" numFmtId="4">
    <nc r="O8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1" sId="1" odxf="1" dxf="1" numFmtId="4">
    <nc r="P8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2" sId="1" odxf="1" dxf="1" numFmtId="4">
    <nc r="Q83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3" sId="1" odxf="1" dxf="1" numFmtId="4">
    <nc r="L835">
      <v>0</v>
    </nc>
    <ndxf>
      <font>
        <b/>
        <sz val="11"/>
        <name val="Times New Roman"/>
        <scheme val="none"/>
      </font>
    </ndxf>
  </rcc>
  <rcc rId="21244" sId="1" odxf="1" dxf="1" numFmtId="4">
    <nc r="M8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5" sId="1" odxf="1" dxf="1" numFmtId="4">
    <nc r="N83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6" sId="1" odxf="1" dxf="1" numFmtId="4">
    <nc r="O8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7" sId="1" odxf="1" dxf="1" numFmtId="4">
    <nc r="P8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8" sId="1" odxf="1" dxf="1" numFmtId="4">
    <nc r="Q83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49" sId="1" odxf="1" dxf="1" numFmtId="4">
    <nc r="L836">
      <v>0</v>
    </nc>
    <ndxf>
      <font>
        <b/>
        <sz val="11"/>
        <name val="Times New Roman"/>
        <scheme val="none"/>
      </font>
    </ndxf>
  </rcc>
  <rcc rId="21250" sId="1" odxf="1" dxf="1" numFmtId="4">
    <nc r="M8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1" sId="1" odxf="1" dxf="1" numFmtId="4">
    <nc r="N83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2" sId="1" odxf="1" dxf="1" numFmtId="4">
    <nc r="O8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3" sId="1" odxf="1" dxf="1" numFmtId="4">
    <nc r="P8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4" sId="1" odxf="1" dxf="1" numFmtId="4">
    <nc r="Q83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5" sId="1" odxf="1" dxf="1" numFmtId="4">
    <nc r="L837">
      <v>0</v>
    </nc>
    <ndxf>
      <font>
        <b/>
        <sz val="11"/>
        <name val="Times New Roman"/>
        <scheme val="none"/>
      </font>
    </ndxf>
  </rcc>
  <rcc rId="21256" sId="1" odxf="1" dxf="1" numFmtId="4">
    <nc r="M8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7" sId="1" odxf="1" dxf="1" numFmtId="4">
    <nc r="N83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8" sId="1" odxf="1" dxf="1" numFmtId="4">
    <nc r="O8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59" sId="1" odxf="1" dxf="1" numFmtId="4">
    <nc r="P8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0" sId="1" odxf="1" dxf="1" numFmtId="4">
    <nc r="Q83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1" sId="1" odxf="1" dxf="1" numFmtId="4">
    <nc r="L838">
      <v>0</v>
    </nc>
    <ndxf>
      <font>
        <b/>
        <sz val="11"/>
        <name val="Times New Roman"/>
        <scheme val="none"/>
      </font>
    </ndxf>
  </rcc>
  <rcc rId="21262" sId="1" odxf="1" dxf="1" numFmtId="4">
    <nc r="M8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3" sId="1" odxf="1" dxf="1" numFmtId="4">
    <nc r="N83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4" sId="1" odxf="1" dxf="1" numFmtId="4">
    <nc r="O8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5" sId="1" odxf="1" dxf="1" numFmtId="4">
    <nc r="P8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6" sId="1" odxf="1" dxf="1" numFmtId="4">
    <nc r="Q83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7" sId="1" odxf="1" dxf="1" numFmtId="4">
    <nc r="L839">
      <v>0</v>
    </nc>
    <ndxf>
      <font>
        <b/>
        <sz val="11"/>
        <name val="Times New Roman"/>
        <scheme val="none"/>
      </font>
    </ndxf>
  </rcc>
  <rcc rId="21268" sId="1" odxf="1" dxf="1" numFmtId="4">
    <nc r="M8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69" sId="1" odxf="1" dxf="1" numFmtId="4">
    <nc r="N83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0" sId="1" odxf="1" dxf="1" numFmtId="4">
    <nc r="O8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1" sId="1" odxf="1" dxf="1" numFmtId="4">
    <nc r="P8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2" sId="1" odxf="1" dxf="1" numFmtId="4">
    <nc r="Q83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3" sId="1" odxf="1" dxf="1" numFmtId="4">
    <nc r="L840">
      <v>0</v>
    </nc>
    <ndxf>
      <font>
        <b/>
        <sz val="11"/>
        <name val="Times New Roman"/>
        <scheme val="none"/>
      </font>
    </ndxf>
  </rcc>
  <rcc rId="21274" sId="1" odxf="1" dxf="1" numFmtId="4">
    <nc r="M8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5" sId="1" odxf="1" dxf="1" numFmtId="4">
    <nc r="N84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6" sId="1" odxf="1" dxf="1" numFmtId="4">
    <nc r="O8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7" sId="1" odxf="1" dxf="1" numFmtId="4">
    <nc r="P8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8" sId="1" odxf="1" dxf="1" numFmtId="4">
    <nc r="Q84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79" sId="1" odxf="1" dxf="1" numFmtId="4">
    <nc r="L841">
      <v>0</v>
    </nc>
    <ndxf>
      <font>
        <b/>
        <sz val="11"/>
        <name val="Times New Roman"/>
        <scheme val="none"/>
      </font>
    </ndxf>
  </rcc>
  <rcc rId="21280" sId="1" odxf="1" dxf="1" numFmtId="4">
    <nc r="M8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1" sId="1" odxf="1" dxf="1" numFmtId="4">
    <nc r="N84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2" sId="1" odxf="1" dxf="1" numFmtId="4">
    <nc r="O8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3" sId="1" odxf="1" dxf="1" numFmtId="4">
    <nc r="P8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4" sId="1" odxf="1" dxf="1" numFmtId="4">
    <nc r="Q84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5" sId="1" odxf="1" dxf="1" numFmtId="4">
    <nc r="L842">
      <v>0</v>
    </nc>
    <ndxf>
      <font>
        <b/>
        <sz val="11"/>
        <name val="Times New Roman"/>
        <scheme val="none"/>
      </font>
    </ndxf>
  </rcc>
  <rcc rId="21286" sId="1" odxf="1" dxf="1" numFmtId="4">
    <nc r="M8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7" sId="1" odxf="1" dxf="1" numFmtId="4">
    <nc r="N84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8" sId="1" odxf="1" dxf="1" numFmtId="4">
    <nc r="O8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89" sId="1" odxf="1" dxf="1" numFmtId="4">
    <nc r="P8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0" sId="1" odxf="1" dxf="1" numFmtId="4">
    <nc r="Q84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1" sId="1" odxf="1" dxf="1" numFmtId="4">
    <nc r="L843">
      <v>0</v>
    </nc>
    <ndxf>
      <font>
        <b/>
        <sz val="11"/>
        <name val="Times New Roman"/>
        <scheme val="none"/>
      </font>
    </ndxf>
  </rcc>
  <rcc rId="21292" sId="1" odxf="1" dxf="1" numFmtId="4">
    <nc r="M8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3" sId="1" odxf="1" dxf="1" numFmtId="4">
    <nc r="N84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4" sId="1" odxf="1" dxf="1" numFmtId="4">
    <nc r="O8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5" sId="1" odxf="1" dxf="1" numFmtId="4">
    <nc r="P8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6" sId="1" odxf="1" dxf="1" numFmtId="4">
    <nc r="Q84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7" sId="1" odxf="1" dxf="1" numFmtId="4">
    <nc r="L844">
      <v>0</v>
    </nc>
    <ndxf>
      <font>
        <b/>
        <sz val="11"/>
        <name val="Times New Roman"/>
        <scheme val="none"/>
      </font>
    </ndxf>
  </rcc>
  <rcc rId="21298" sId="1" odxf="1" dxf="1" numFmtId="4">
    <nc r="M8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299" sId="1" odxf="1" dxf="1" numFmtId="4">
    <nc r="N84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0" sId="1" odxf="1" dxf="1" numFmtId="4">
    <nc r="O8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1" sId="1" odxf="1" dxf="1" numFmtId="4">
    <nc r="P8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2" sId="1" odxf="1" dxf="1" numFmtId="4">
    <nc r="Q84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3" sId="1" odxf="1" dxf="1" numFmtId="4">
    <nc r="L845">
      <v>0</v>
    </nc>
    <ndxf>
      <font>
        <b/>
        <sz val="11"/>
        <name val="Times New Roman"/>
        <scheme val="none"/>
      </font>
    </ndxf>
  </rcc>
  <rcc rId="21304" sId="1" odxf="1" dxf="1" numFmtId="4">
    <nc r="M8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5" sId="1" odxf="1" dxf="1" numFmtId="4">
    <nc r="N84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6" sId="1" odxf="1" dxf="1" numFmtId="4">
    <nc r="O8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7" sId="1" odxf="1" dxf="1" numFmtId="4">
    <nc r="P8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8" sId="1" odxf="1" dxf="1" numFmtId="4">
    <nc r="Q84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09" sId="1" odxf="1" dxf="1" numFmtId="4">
    <nc r="L846">
      <v>0</v>
    </nc>
    <ndxf>
      <font>
        <b/>
        <sz val="11"/>
        <name val="Times New Roman"/>
        <scheme val="none"/>
      </font>
    </ndxf>
  </rcc>
  <rcc rId="21310" sId="1" odxf="1" dxf="1" numFmtId="4">
    <nc r="M8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1" sId="1" odxf="1" dxf="1" numFmtId="4">
    <nc r="N84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2" sId="1" odxf="1" dxf="1" numFmtId="4">
    <nc r="O8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3" sId="1" odxf="1" dxf="1" numFmtId="4">
    <nc r="P8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4" sId="1" odxf="1" dxf="1" numFmtId="4">
    <nc r="Q84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5" sId="1" odxf="1" dxf="1" numFmtId="4">
    <nc r="L847">
      <v>0</v>
    </nc>
    <ndxf>
      <font>
        <b/>
        <sz val="11"/>
        <name val="Times New Roman"/>
        <scheme val="none"/>
      </font>
    </ndxf>
  </rcc>
  <rcc rId="21316" sId="1" odxf="1" dxf="1" numFmtId="4">
    <nc r="M8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7" sId="1" odxf="1" dxf="1" numFmtId="4">
    <nc r="N84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8" sId="1" odxf="1" dxf="1" numFmtId="4">
    <nc r="O8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19" sId="1" odxf="1" dxf="1" numFmtId="4">
    <nc r="P8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0" sId="1" odxf="1" dxf="1" numFmtId="4">
    <nc r="Q84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1" sId="1" odxf="1" dxf="1" numFmtId="4">
    <nc r="L848">
      <v>0</v>
    </nc>
    <ndxf>
      <font>
        <b/>
        <sz val="11"/>
        <name val="Times New Roman"/>
        <scheme val="none"/>
      </font>
    </ndxf>
  </rcc>
  <rcc rId="21322" sId="1" odxf="1" dxf="1" numFmtId="4">
    <nc r="M8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3" sId="1" odxf="1" dxf="1" numFmtId="4">
    <nc r="N84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4" sId="1" odxf="1" dxf="1" numFmtId="4">
    <nc r="O8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5" sId="1" odxf="1" dxf="1" numFmtId="4">
    <nc r="P8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6" sId="1" odxf="1" dxf="1" numFmtId="4">
    <nc r="Q84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7" sId="1" odxf="1" dxf="1" numFmtId="4">
    <nc r="L849">
      <v>0</v>
    </nc>
    <ndxf>
      <font>
        <b/>
        <sz val="11"/>
        <name val="Times New Roman"/>
        <scheme val="none"/>
      </font>
    </ndxf>
  </rcc>
  <rcc rId="21328" sId="1" odxf="1" dxf="1" numFmtId="4">
    <nc r="M8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29" sId="1" odxf="1" dxf="1" numFmtId="4">
    <nc r="N84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0" sId="1" odxf="1" dxf="1" numFmtId="4">
    <nc r="O8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1" sId="1" odxf="1" dxf="1" numFmtId="4">
    <nc r="P8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2" sId="1" odxf="1" dxf="1" numFmtId="4">
    <nc r="Q84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3" sId="1" odxf="1" dxf="1" numFmtId="4">
    <nc r="L850">
      <v>0</v>
    </nc>
    <ndxf>
      <font>
        <b/>
        <sz val="11"/>
        <name val="Times New Roman"/>
        <scheme val="none"/>
      </font>
    </ndxf>
  </rcc>
  <rcc rId="21334" sId="1" odxf="1" dxf="1" numFmtId="4">
    <nc r="M8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5" sId="1" odxf="1" dxf="1" numFmtId="4">
    <nc r="N85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6" sId="1" odxf="1" dxf="1" numFmtId="4">
    <nc r="O8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7" sId="1" odxf="1" dxf="1" numFmtId="4">
    <nc r="P8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8" sId="1" odxf="1" dxf="1" numFmtId="4">
    <nc r="Q85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39" sId="1" odxf="1" dxf="1" numFmtId="4">
    <nc r="L851">
      <v>0</v>
    </nc>
    <ndxf>
      <font>
        <b/>
        <sz val="11"/>
        <name val="Times New Roman"/>
        <scheme val="none"/>
      </font>
    </ndxf>
  </rcc>
  <rcc rId="21340" sId="1" odxf="1" dxf="1" numFmtId="4">
    <nc r="M8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1" sId="1" odxf="1" dxf="1" numFmtId="4">
    <nc r="N85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2" sId="1" odxf="1" dxf="1" numFmtId="4">
    <nc r="O8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3" sId="1" odxf="1" dxf="1" numFmtId="4">
    <nc r="P8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4" sId="1" odxf="1" dxf="1" numFmtId="4">
    <nc r="Q85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5" sId="1" odxf="1" dxf="1" numFmtId="4">
    <nc r="L852">
      <v>0</v>
    </nc>
    <ndxf>
      <font>
        <b/>
        <sz val="11"/>
        <name val="Times New Roman"/>
        <scheme val="none"/>
      </font>
    </ndxf>
  </rcc>
  <rcc rId="21346" sId="1" odxf="1" dxf="1" numFmtId="4">
    <nc r="M8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7" sId="1" odxf="1" dxf="1" numFmtId="4">
    <nc r="N85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8" sId="1" odxf="1" dxf="1" numFmtId="4">
    <nc r="O8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49" sId="1" odxf="1" dxf="1" numFmtId="4">
    <nc r="P8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0" sId="1" odxf="1" dxf="1" numFmtId="4">
    <nc r="Q85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1" sId="1" odxf="1" dxf="1" numFmtId="4">
    <nc r="L853">
      <v>0</v>
    </nc>
    <ndxf>
      <font>
        <b/>
        <sz val="11"/>
        <name val="Times New Roman"/>
        <scheme val="none"/>
      </font>
    </ndxf>
  </rcc>
  <rcc rId="21352" sId="1" odxf="1" dxf="1" numFmtId="4">
    <nc r="M8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3" sId="1" odxf="1" dxf="1" numFmtId="4">
    <nc r="N85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4" sId="1" odxf="1" dxf="1" numFmtId="4">
    <nc r="O8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5" sId="1" odxf="1" dxf="1" numFmtId="4">
    <nc r="P8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6" sId="1" odxf="1" dxf="1" numFmtId="4">
    <nc r="Q85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7" sId="1" odxf="1" dxf="1" numFmtId="4">
    <nc r="L854">
      <v>0</v>
    </nc>
    <ndxf>
      <font>
        <b/>
        <sz val="11"/>
        <name val="Times New Roman"/>
        <scheme val="none"/>
      </font>
    </ndxf>
  </rcc>
  <rcc rId="21358" sId="1" odxf="1" dxf="1" numFmtId="4">
    <nc r="M8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59" sId="1" odxf="1" dxf="1" numFmtId="4">
    <nc r="N85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0" sId="1" odxf="1" dxf="1" numFmtId="4">
    <nc r="O8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1" sId="1" odxf="1" dxf="1" numFmtId="4">
    <nc r="P8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2" sId="1" odxf="1" dxf="1" numFmtId="4">
    <nc r="Q85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3" sId="1" odxf="1" dxf="1" numFmtId="4">
    <nc r="L855">
      <v>0</v>
    </nc>
    <ndxf>
      <font>
        <b/>
        <sz val="11"/>
        <name val="Times New Roman"/>
        <scheme val="none"/>
      </font>
    </ndxf>
  </rcc>
  <rcc rId="21364" sId="1" odxf="1" dxf="1" numFmtId="4">
    <nc r="M8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5" sId="1" odxf="1" dxf="1" numFmtId="4">
    <nc r="N85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6" sId="1" odxf="1" dxf="1" numFmtId="4">
    <nc r="O8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7" sId="1" odxf="1" dxf="1" numFmtId="4">
    <nc r="P8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8" sId="1" odxf="1" dxf="1" numFmtId="4">
    <nc r="Q85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69" sId="1" odxf="1" dxf="1" numFmtId="4">
    <nc r="L856">
      <v>0</v>
    </nc>
    <ndxf>
      <font>
        <b/>
        <sz val="11"/>
        <name val="Times New Roman"/>
        <scheme val="none"/>
      </font>
    </ndxf>
  </rcc>
  <rcc rId="21370" sId="1" odxf="1" dxf="1" numFmtId="4">
    <nc r="M8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1" sId="1" odxf="1" dxf="1" numFmtId="4">
    <nc r="N85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2" sId="1" odxf="1" dxf="1" numFmtId="4">
    <nc r="O8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3" sId="1" odxf="1" dxf="1" numFmtId="4">
    <nc r="P8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4" sId="1" odxf="1" dxf="1" numFmtId="4">
    <nc r="Q85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5" sId="1" odxf="1" dxf="1" numFmtId="4">
    <nc r="L857">
      <v>0</v>
    </nc>
    <ndxf>
      <font>
        <b/>
        <sz val="11"/>
        <name val="Times New Roman"/>
        <scheme val="none"/>
      </font>
    </ndxf>
  </rcc>
  <rcc rId="21376" sId="1" odxf="1" dxf="1" numFmtId="4">
    <nc r="M8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7" sId="1" odxf="1" dxf="1" numFmtId="4">
    <nc r="N85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8" sId="1" odxf="1" dxf="1" numFmtId="4">
    <nc r="O8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79" sId="1" odxf="1" dxf="1" numFmtId="4">
    <nc r="P8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0" sId="1" odxf="1" dxf="1" numFmtId="4">
    <nc r="Q85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1" sId="1" odxf="1" dxf="1" numFmtId="4">
    <nc r="L858">
      <v>0</v>
    </nc>
    <ndxf>
      <font>
        <b/>
        <sz val="11"/>
        <name val="Times New Roman"/>
        <scheme val="none"/>
      </font>
    </ndxf>
  </rcc>
  <rcc rId="21382" sId="1" odxf="1" dxf="1" numFmtId="4">
    <nc r="M8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3" sId="1" odxf="1" dxf="1" numFmtId="4">
    <nc r="N85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4" sId="1" odxf="1" dxf="1" numFmtId="4">
    <nc r="O8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5" sId="1" odxf="1" dxf="1" numFmtId="4">
    <nc r="P8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6" sId="1" odxf="1" dxf="1" numFmtId="4">
    <nc r="Q85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7" sId="1" odxf="1" dxf="1" numFmtId="4">
    <nc r="L859">
      <v>0</v>
    </nc>
    <ndxf>
      <font>
        <b/>
        <sz val="11"/>
        <name val="Times New Roman"/>
        <scheme val="none"/>
      </font>
    </ndxf>
  </rcc>
  <rcc rId="21388" sId="1" odxf="1" dxf="1" numFmtId="4">
    <nc r="M8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89" sId="1" odxf="1" dxf="1" numFmtId="4">
    <nc r="N85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0" sId="1" odxf="1" dxf="1" numFmtId="4">
    <nc r="O8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1" sId="1" odxf="1" dxf="1" numFmtId="4">
    <nc r="P8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2" sId="1" odxf="1" dxf="1" numFmtId="4">
    <nc r="Q85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3" sId="1" odxf="1" dxf="1" numFmtId="4">
    <nc r="L860">
      <v>0</v>
    </nc>
    <ndxf>
      <font>
        <b/>
        <sz val="11"/>
        <name val="Times New Roman"/>
        <scheme val="none"/>
      </font>
    </ndxf>
  </rcc>
  <rcc rId="21394" sId="1" odxf="1" dxf="1" numFmtId="4">
    <nc r="M8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5" sId="1" odxf="1" dxf="1" numFmtId="4">
    <nc r="N86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6" sId="1" odxf="1" dxf="1" numFmtId="4">
    <nc r="O8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7" sId="1" odxf="1" dxf="1" numFmtId="4">
    <nc r="P8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8" sId="1" odxf="1" dxf="1" numFmtId="4">
    <nc r="Q86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399" sId="1" odxf="1" dxf="1" numFmtId="4">
    <nc r="L861">
      <v>0</v>
    </nc>
    <ndxf>
      <font>
        <b/>
        <sz val="11"/>
        <name val="Times New Roman"/>
        <scheme val="none"/>
      </font>
    </ndxf>
  </rcc>
  <rcc rId="21400" sId="1" odxf="1" dxf="1" numFmtId="4">
    <nc r="M8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1" sId="1" odxf="1" dxf="1" numFmtId="4">
    <nc r="N86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2" sId="1" odxf="1" dxf="1" numFmtId="4">
    <nc r="O8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3" sId="1" odxf="1" dxf="1" numFmtId="4">
    <nc r="P8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4" sId="1" odxf="1" dxf="1" numFmtId="4">
    <nc r="Q86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5" sId="1" odxf="1" dxf="1" numFmtId="4">
    <nc r="L862">
      <v>0</v>
    </nc>
    <ndxf>
      <font>
        <b/>
        <sz val="11"/>
        <name val="Times New Roman"/>
        <scheme val="none"/>
      </font>
    </ndxf>
  </rcc>
  <rcc rId="21406" sId="1" odxf="1" dxf="1" numFmtId="4">
    <nc r="M8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7" sId="1" odxf="1" dxf="1" numFmtId="4">
    <nc r="N86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8" sId="1" odxf="1" dxf="1" numFmtId="4">
    <nc r="O8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09" sId="1" odxf="1" dxf="1" numFmtId="4">
    <nc r="P8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0" sId="1" odxf="1" dxf="1" numFmtId="4">
    <nc r="Q86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1" sId="1" odxf="1" dxf="1" numFmtId="4">
    <nc r="L863">
      <v>0</v>
    </nc>
    <ndxf>
      <font>
        <b/>
        <sz val="11"/>
        <name val="Times New Roman"/>
        <scheme val="none"/>
      </font>
    </ndxf>
  </rcc>
  <rcc rId="21412" sId="1" odxf="1" dxf="1" numFmtId="4">
    <nc r="M8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3" sId="1" odxf="1" dxf="1" numFmtId="4">
    <nc r="N86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4" sId="1" odxf="1" dxf="1" numFmtId="4">
    <nc r="O8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5" sId="1" odxf="1" dxf="1" numFmtId="4">
    <nc r="P8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6" sId="1" odxf="1" dxf="1" numFmtId="4">
    <nc r="Q86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7" sId="1" odxf="1" dxf="1" numFmtId="4">
    <nc r="L864">
      <v>0</v>
    </nc>
    <ndxf>
      <font>
        <b/>
        <sz val="11"/>
        <name val="Times New Roman"/>
        <scheme val="none"/>
      </font>
    </ndxf>
  </rcc>
  <rcc rId="21418" sId="1" odxf="1" dxf="1" numFmtId="4">
    <nc r="M8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19" sId="1" odxf="1" dxf="1" numFmtId="4">
    <nc r="N86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0" sId="1" odxf="1" dxf="1" numFmtId="4">
    <nc r="O8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1" sId="1" odxf="1" dxf="1" numFmtId="4">
    <nc r="P8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2" sId="1" odxf="1" dxf="1" numFmtId="4">
    <nc r="Q86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3" sId="1" odxf="1" dxf="1" numFmtId="4">
    <nc r="L865">
      <v>0</v>
    </nc>
    <ndxf>
      <font>
        <b/>
        <sz val="11"/>
        <name val="Times New Roman"/>
        <scheme val="none"/>
      </font>
    </ndxf>
  </rcc>
  <rcc rId="21424" sId="1" odxf="1" dxf="1" numFmtId="4">
    <nc r="M8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5" sId="1" odxf="1" dxf="1" numFmtId="4">
    <nc r="N86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6" sId="1" odxf="1" dxf="1" numFmtId="4">
    <nc r="O8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7" sId="1" odxf="1" dxf="1" numFmtId="4">
    <nc r="P8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8" sId="1" odxf="1" dxf="1" numFmtId="4">
    <nc r="Q86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29" sId="1" odxf="1" dxf="1" numFmtId="4">
    <nc r="L866">
      <v>0</v>
    </nc>
    <ndxf>
      <font>
        <b/>
        <sz val="11"/>
        <name val="Times New Roman"/>
        <scheme val="none"/>
      </font>
    </ndxf>
  </rcc>
  <rcc rId="21430" sId="1" odxf="1" dxf="1" numFmtId="4">
    <nc r="M8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1" sId="1" odxf="1" dxf="1" numFmtId="4">
    <nc r="N86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2" sId="1" odxf="1" dxf="1" numFmtId="4">
    <nc r="O8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3" sId="1" odxf="1" dxf="1" numFmtId="4">
    <nc r="P8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4" sId="1" odxf="1" dxf="1" numFmtId="4">
    <nc r="Q86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5" sId="1" odxf="1" dxf="1" numFmtId="4">
    <nc r="L867">
      <v>0</v>
    </nc>
    <ndxf>
      <font>
        <b/>
        <sz val="11"/>
        <name val="Times New Roman"/>
        <scheme val="none"/>
      </font>
    </ndxf>
  </rcc>
  <rcc rId="21436" sId="1" odxf="1" dxf="1" numFmtId="4">
    <nc r="M8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7" sId="1" odxf="1" dxf="1" numFmtId="4">
    <nc r="N86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8" sId="1" odxf="1" dxf="1" numFmtId="4">
    <nc r="O8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39" sId="1" odxf="1" dxf="1" numFmtId="4">
    <nc r="P8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0" sId="1" odxf="1" dxf="1" numFmtId="4">
    <nc r="Q86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1" sId="1" odxf="1" dxf="1" numFmtId="4">
    <nc r="L868">
      <v>0</v>
    </nc>
    <ndxf>
      <font>
        <b/>
        <sz val="11"/>
        <name val="Times New Roman"/>
        <scheme val="none"/>
      </font>
    </ndxf>
  </rcc>
  <rcc rId="21442" sId="1" odxf="1" dxf="1" numFmtId="4">
    <nc r="M8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3" sId="1" odxf="1" dxf="1" numFmtId="4">
    <nc r="N86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4" sId="1" odxf="1" dxf="1" numFmtId="4">
    <nc r="O8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5" sId="1" odxf="1" dxf="1" numFmtId="4">
    <nc r="P8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6" sId="1" odxf="1" dxf="1" numFmtId="4">
    <nc r="Q86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7" sId="1" odxf="1" dxf="1" numFmtId="4">
    <nc r="L869">
      <v>0</v>
    </nc>
    <ndxf>
      <font>
        <b/>
        <sz val="11"/>
        <name val="Times New Roman"/>
        <scheme val="none"/>
      </font>
    </ndxf>
  </rcc>
  <rcc rId="21448" sId="1" odxf="1" dxf="1" numFmtId="4">
    <nc r="M8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49" sId="1" odxf="1" dxf="1" numFmtId="4">
    <nc r="N86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0" sId="1" odxf="1" dxf="1" numFmtId="4">
    <nc r="O8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1" sId="1" odxf="1" dxf="1" numFmtId="4">
    <nc r="P8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2" sId="1" odxf="1" dxf="1" numFmtId="4">
    <nc r="Q86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3" sId="1" odxf="1" dxf="1" numFmtId="4">
    <nc r="L870">
      <v>0</v>
    </nc>
    <ndxf>
      <font>
        <b/>
        <sz val="11"/>
        <name val="Times New Roman"/>
        <scheme val="none"/>
      </font>
    </ndxf>
  </rcc>
  <rcc rId="21454" sId="1" odxf="1" dxf="1" numFmtId="4">
    <nc r="M8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5" sId="1" odxf="1" dxf="1" numFmtId="4">
    <nc r="N87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6" sId="1" odxf="1" dxf="1" numFmtId="4">
    <nc r="O8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7" sId="1" odxf="1" dxf="1" numFmtId="4">
    <nc r="P8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8" sId="1" odxf="1" dxf="1" numFmtId="4">
    <nc r="Q87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59" sId="1" odxf="1" dxf="1" numFmtId="4">
    <nc r="L871">
      <v>0</v>
    </nc>
    <ndxf>
      <font>
        <b/>
        <sz val="11"/>
        <name val="Times New Roman"/>
        <scheme val="none"/>
      </font>
    </ndxf>
  </rcc>
  <rcc rId="21460" sId="1" odxf="1" dxf="1" numFmtId="4">
    <nc r="M8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1" sId="1" odxf="1" dxf="1" numFmtId="4">
    <nc r="N87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2" sId="1" odxf="1" dxf="1" numFmtId="4">
    <nc r="O8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3" sId="1" odxf="1" dxf="1" numFmtId="4">
    <nc r="P8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4" sId="1" odxf="1" dxf="1" numFmtId="4">
    <nc r="Q87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5" sId="1" odxf="1" dxf="1" numFmtId="4">
    <nc r="L872">
      <v>0</v>
    </nc>
    <ndxf>
      <font>
        <b/>
        <sz val="11"/>
        <name val="Times New Roman"/>
        <scheme val="none"/>
      </font>
    </ndxf>
  </rcc>
  <rcc rId="21466" sId="1" odxf="1" dxf="1" numFmtId="4">
    <nc r="M8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7" sId="1" odxf="1" dxf="1" numFmtId="4">
    <nc r="N87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8" sId="1" odxf="1" dxf="1" numFmtId="4">
    <nc r="O8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69" sId="1" odxf="1" dxf="1" numFmtId="4">
    <nc r="P8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0" sId="1" odxf="1" dxf="1" numFmtId="4">
    <nc r="Q87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1" sId="1" odxf="1" dxf="1" numFmtId="4">
    <nc r="L873">
      <v>0</v>
    </nc>
    <ndxf>
      <font>
        <b/>
        <sz val="11"/>
        <name val="Times New Roman"/>
        <scheme val="none"/>
      </font>
    </ndxf>
  </rcc>
  <rcc rId="21472" sId="1" odxf="1" dxf="1" numFmtId="4">
    <nc r="M8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3" sId="1" odxf="1" dxf="1" numFmtId="4">
    <nc r="N87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4" sId="1" odxf="1" dxf="1" numFmtId="4">
    <nc r="O8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5" sId="1" odxf="1" dxf="1" numFmtId="4">
    <nc r="P8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6" sId="1" odxf="1" dxf="1" numFmtId="4">
    <nc r="Q87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7" sId="1" odxf="1" dxf="1" numFmtId="4">
    <nc r="L874">
      <v>0</v>
    </nc>
    <ndxf>
      <font>
        <b/>
        <sz val="11"/>
        <name val="Times New Roman"/>
        <scheme val="none"/>
      </font>
    </ndxf>
  </rcc>
  <rcc rId="21478" sId="1" odxf="1" dxf="1" numFmtId="4">
    <nc r="M8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79" sId="1" odxf="1" dxf="1" numFmtId="4">
    <nc r="N87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0" sId="1" odxf="1" dxf="1" numFmtId="4">
    <nc r="O8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1" sId="1" odxf="1" dxf="1" numFmtId="4">
    <nc r="P8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2" sId="1" odxf="1" dxf="1" numFmtId="4">
    <nc r="Q87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3" sId="1" odxf="1" dxf="1" numFmtId="4">
    <nc r="L875">
      <v>0</v>
    </nc>
    <ndxf>
      <font>
        <b/>
        <sz val="11"/>
        <name val="Times New Roman"/>
        <scheme val="none"/>
      </font>
    </ndxf>
  </rcc>
  <rcc rId="21484" sId="1" odxf="1" dxf="1" numFmtId="4">
    <nc r="M8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5" sId="1" odxf="1" dxf="1" numFmtId="4">
    <nc r="N87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6" sId="1" odxf="1" dxf="1" numFmtId="4">
    <nc r="O8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7" sId="1" odxf="1" dxf="1" numFmtId="4">
    <nc r="P8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8" sId="1" odxf="1" dxf="1" numFmtId="4">
    <nc r="Q87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89" sId="1" odxf="1" dxf="1" numFmtId="4">
    <nc r="L876">
      <v>0</v>
    </nc>
    <ndxf>
      <font>
        <b/>
        <sz val="11"/>
        <name val="Times New Roman"/>
        <scheme val="none"/>
      </font>
    </ndxf>
  </rcc>
  <rcc rId="21490" sId="1" odxf="1" dxf="1" numFmtId="4">
    <nc r="M8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1" sId="1" odxf="1" dxf="1" numFmtId="4">
    <nc r="N87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2" sId="1" odxf="1" dxf="1" numFmtId="4">
    <nc r="O8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3" sId="1" odxf="1" dxf="1" numFmtId="4">
    <nc r="P8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4" sId="1" odxf="1" dxf="1" numFmtId="4">
    <nc r="Q87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5" sId="1" odxf="1" dxf="1" numFmtId="4">
    <nc r="L877">
      <v>0</v>
    </nc>
    <ndxf>
      <font>
        <b/>
        <sz val="11"/>
        <name val="Times New Roman"/>
        <scheme val="none"/>
      </font>
    </ndxf>
  </rcc>
  <rcc rId="21496" sId="1" odxf="1" dxf="1" numFmtId="4">
    <nc r="M8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7" sId="1" odxf="1" dxf="1" numFmtId="4">
    <nc r="N87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8" sId="1" odxf="1" dxf="1" numFmtId="4">
    <nc r="O8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499" sId="1" odxf="1" dxf="1" numFmtId="4">
    <nc r="P8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0" sId="1" odxf="1" dxf="1" numFmtId="4">
    <nc r="Q87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1" sId="1" odxf="1" dxf="1" numFmtId="4">
    <nc r="L878">
      <v>0</v>
    </nc>
    <ndxf>
      <font>
        <b/>
        <sz val="11"/>
        <name val="Times New Roman"/>
        <scheme val="none"/>
      </font>
    </ndxf>
  </rcc>
  <rcc rId="21502" sId="1" odxf="1" dxf="1" numFmtId="4">
    <nc r="M8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3" sId="1" odxf="1" dxf="1" numFmtId="4">
    <nc r="N87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4" sId="1" odxf="1" dxf="1" numFmtId="4">
    <nc r="O8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5" sId="1" odxf="1" dxf="1" numFmtId="4">
    <nc r="P8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6" sId="1" odxf="1" dxf="1" numFmtId="4">
    <nc r="Q87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7" sId="1" odxf="1" dxf="1" numFmtId="4">
    <nc r="L879">
      <v>0</v>
    </nc>
    <ndxf>
      <font>
        <b/>
        <sz val="11"/>
        <name val="Times New Roman"/>
        <scheme val="none"/>
      </font>
    </ndxf>
  </rcc>
  <rcc rId="21508" sId="1" odxf="1" dxf="1" numFmtId="4">
    <nc r="M8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09" sId="1" odxf="1" dxf="1" numFmtId="4">
    <nc r="N87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0" sId="1" odxf="1" dxf="1" numFmtId="4">
    <nc r="O8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1" sId="1" odxf="1" dxf="1" numFmtId="4">
    <nc r="P8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2" sId="1" odxf="1" dxf="1" numFmtId="4">
    <nc r="Q87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3" sId="1" odxf="1" dxf="1" numFmtId="4">
    <nc r="L880">
      <v>0</v>
    </nc>
    <ndxf>
      <font>
        <b/>
        <sz val="11"/>
        <name val="Times New Roman"/>
        <scheme val="none"/>
      </font>
    </ndxf>
  </rcc>
  <rcc rId="21514" sId="1" odxf="1" dxf="1" numFmtId="4">
    <nc r="M8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5" sId="1" odxf="1" dxf="1" numFmtId="4">
    <nc r="N88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6" sId="1" odxf="1" dxf="1" numFmtId="4">
    <nc r="O8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7" sId="1" odxf="1" dxf="1" numFmtId="4">
    <nc r="P8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8" sId="1" odxf="1" dxf="1" numFmtId="4">
    <nc r="Q88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19" sId="1" odxf="1" dxf="1" numFmtId="4">
    <nc r="L881">
      <v>0</v>
    </nc>
    <ndxf>
      <font>
        <b/>
        <sz val="11"/>
        <name val="Times New Roman"/>
        <scheme val="none"/>
      </font>
    </ndxf>
  </rcc>
  <rcc rId="21520" sId="1" odxf="1" dxf="1" numFmtId="4">
    <nc r="M8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1" sId="1" odxf="1" dxf="1" numFmtId="4">
    <nc r="N88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2" sId="1" odxf="1" dxf="1" numFmtId="4">
    <nc r="O8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3" sId="1" odxf="1" dxf="1" numFmtId="4">
    <nc r="P8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4" sId="1" odxf="1" dxf="1" numFmtId="4">
    <nc r="Q88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5" sId="1" odxf="1" dxf="1" numFmtId="4">
    <nc r="L882">
      <v>0</v>
    </nc>
    <ndxf>
      <font>
        <b/>
        <sz val="11"/>
        <name val="Times New Roman"/>
        <scheme val="none"/>
      </font>
    </ndxf>
  </rcc>
  <rcc rId="21526" sId="1" odxf="1" dxf="1" numFmtId="4">
    <nc r="M8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7" sId="1" odxf="1" dxf="1" numFmtId="4">
    <nc r="N88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8" sId="1" odxf="1" dxf="1" numFmtId="4">
    <nc r="O8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29" sId="1" odxf="1" dxf="1" numFmtId="4">
    <nc r="P8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0" sId="1" odxf="1" dxf="1" numFmtId="4">
    <nc r="Q88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1" sId="1" odxf="1" dxf="1" numFmtId="4">
    <nc r="L883">
      <v>0</v>
    </nc>
    <ndxf>
      <font>
        <b/>
        <sz val="11"/>
        <name val="Times New Roman"/>
        <scheme val="none"/>
      </font>
    </ndxf>
  </rcc>
  <rcc rId="21532" sId="1" odxf="1" dxf="1" numFmtId="4">
    <nc r="M8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3" sId="1" odxf="1" dxf="1" numFmtId="4">
    <nc r="N88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4" sId="1" odxf="1" dxf="1" numFmtId="4">
    <nc r="O8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5" sId="1" odxf="1" dxf="1" numFmtId="4">
    <nc r="P8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6" sId="1" odxf="1" dxf="1" numFmtId="4">
    <nc r="Q88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7" sId="1" odxf="1" dxf="1" numFmtId="4">
    <nc r="L884">
      <v>0</v>
    </nc>
    <ndxf>
      <font>
        <b/>
        <sz val="11"/>
        <name val="Times New Roman"/>
        <scheme val="none"/>
      </font>
    </ndxf>
  </rcc>
  <rcc rId="21538" sId="1" odxf="1" dxf="1" numFmtId="4">
    <nc r="M88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39" sId="1" odxf="1" dxf="1" numFmtId="4">
    <nc r="N88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0" sId="1" odxf="1" dxf="1" numFmtId="4">
    <nc r="O8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1" sId="1" odxf="1" dxf="1" numFmtId="4">
    <nc r="P8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2" sId="1" odxf="1" dxf="1" numFmtId="4">
    <nc r="Q88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3" sId="1" odxf="1" dxf="1" numFmtId="4">
    <nc r="L885">
      <v>0</v>
    </nc>
    <ndxf>
      <font>
        <b/>
        <sz val="11"/>
        <name val="Times New Roman"/>
        <scheme val="none"/>
      </font>
    </ndxf>
  </rcc>
  <rcc rId="21544" sId="1" odxf="1" dxf="1" numFmtId="4">
    <nc r="M8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5" sId="1" odxf="1" dxf="1" numFmtId="4">
    <nc r="N88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6" sId="1" odxf="1" dxf="1" numFmtId="4">
    <nc r="O8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7" sId="1" odxf="1" dxf="1" numFmtId="4">
    <nc r="P8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8" sId="1" odxf="1" dxf="1" numFmtId="4">
    <nc r="Q88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49" sId="1" odxf="1" dxf="1" numFmtId="4">
    <nc r="L886">
      <v>0</v>
    </nc>
    <ndxf>
      <font>
        <b/>
        <sz val="11"/>
        <name val="Times New Roman"/>
        <scheme val="none"/>
      </font>
    </ndxf>
  </rcc>
  <rcc rId="21550" sId="1" odxf="1" dxf="1" numFmtId="4">
    <nc r="M8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1" sId="1" odxf="1" dxf="1" numFmtId="4">
    <nc r="N88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2" sId="1" odxf="1" dxf="1" numFmtId="4">
    <nc r="O8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3" sId="1" odxf="1" dxf="1" numFmtId="4">
    <nc r="P8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4" sId="1" odxf="1" dxf="1" numFmtId="4">
    <nc r="Q88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5" sId="1" odxf="1" dxf="1" numFmtId="4">
    <nc r="L887">
      <v>0</v>
    </nc>
    <ndxf>
      <font>
        <b/>
        <sz val="11"/>
        <name val="Times New Roman"/>
        <scheme val="none"/>
      </font>
    </ndxf>
  </rcc>
  <rcc rId="21556" sId="1" odxf="1" dxf="1" numFmtId="4">
    <nc r="M8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7" sId="1" odxf="1" dxf="1" numFmtId="4">
    <nc r="N88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8" sId="1" odxf="1" dxf="1" numFmtId="4">
    <nc r="O8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59" sId="1" odxf="1" dxf="1" numFmtId="4">
    <nc r="P8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0" sId="1" odxf="1" dxf="1" numFmtId="4">
    <nc r="Q88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1" sId="1" odxf="1" dxf="1" numFmtId="4">
    <nc r="L888">
      <v>0</v>
    </nc>
    <ndxf>
      <font>
        <b/>
        <sz val="11"/>
        <name val="Times New Roman"/>
        <scheme val="none"/>
      </font>
    </ndxf>
  </rcc>
  <rcc rId="21562" sId="1" odxf="1" dxf="1" numFmtId="4">
    <nc r="M8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3" sId="1" odxf="1" dxf="1" numFmtId="4">
    <nc r="N888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4" sId="1" odxf="1" dxf="1" numFmtId="4">
    <nc r="O8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5" sId="1" odxf="1" dxf="1" numFmtId="4">
    <nc r="P8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6" sId="1" odxf="1" dxf="1" numFmtId="4">
    <nc r="Q888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7" sId="1" odxf="1" dxf="1" numFmtId="4">
    <nc r="L889">
      <v>0</v>
    </nc>
    <ndxf>
      <font>
        <b/>
        <sz val="11"/>
        <name val="Times New Roman"/>
        <scheme val="none"/>
      </font>
    </ndxf>
  </rcc>
  <rcc rId="21568" sId="1" odxf="1" dxf="1" numFmtId="4">
    <nc r="M8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69" sId="1" odxf="1" dxf="1" numFmtId="4">
    <nc r="N889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0" sId="1" odxf="1" dxf="1" numFmtId="4">
    <nc r="O8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1" sId="1" odxf="1" dxf="1" numFmtId="4">
    <nc r="P8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2" sId="1" odxf="1" dxf="1" numFmtId="4">
    <nc r="Q889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3" sId="1" odxf="1" dxf="1" numFmtId="4">
    <nc r="L890">
      <v>0</v>
    </nc>
    <ndxf>
      <font>
        <b/>
        <sz val="11"/>
        <name val="Times New Roman"/>
        <scheme val="none"/>
      </font>
    </ndxf>
  </rcc>
  <rcc rId="21574" sId="1" odxf="1" dxf="1" numFmtId="4">
    <nc r="M8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5" sId="1" odxf="1" dxf="1" numFmtId="4">
    <nc r="N890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6" sId="1" odxf="1" dxf="1" numFmtId="4">
    <nc r="O8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7" sId="1" odxf="1" dxf="1" numFmtId="4">
    <nc r="P8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8" sId="1" odxf="1" dxf="1" numFmtId="4">
    <nc r="Q890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79" sId="1" odxf="1" dxf="1" numFmtId="4">
    <nc r="L891">
      <v>0</v>
    </nc>
    <ndxf>
      <font>
        <b/>
        <sz val="11"/>
        <name val="Times New Roman"/>
        <scheme val="none"/>
      </font>
    </ndxf>
  </rcc>
  <rcc rId="21580" sId="1" odxf="1" dxf="1" numFmtId="4">
    <nc r="M8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1" sId="1" odxf="1" dxf="1" numFmtId="4">
    <nc r="N891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2" sId="1" odxf="1" dxf="1" numFmtId="4">
    <nc r="O8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3" sId="1" odxf="1" dxf="1" numFmtId="4">
    <nc r="P8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4" sId="1" odxf="1" dxf="1" numFmtId="4">
    <nc r="Q891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5" sId="1" odxf="1" dxf="1" numFmtId="4">
    <nc r="L892">
      <v>0</v>
    </nc>
    <ndxf>
      <font>
        <b/>
        <sz val="11"/>
        <name val="Times New Roman"/>
        <scheme val="none"/>
      </font>
    </ndxf>
  </rcc>
  <rcc rId="21586" sId="1" odxf="1" dxf="1" numFmtId="4">
    <nc r="M8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7" sId="1" odxf="1" dxf="1" numFmtId="4">
    <nc r="N892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8" sId="1" odxf="1" dxf="1" numFmtId="4">
    <nc r="O8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89" sId="1" odxf="1" dxf="1" numFmtId="4">
    <nc r="P8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0" sId="1" odxf="1" dxf="1" numFmtId="4">
    <nc r="Q892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1" sId="1" odxf="1" dxf="1" numFmtId="4">
    <nc r="L8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2" sId="1" odxf="1" dxf="1" numFmtId="4">
    <nc r="M8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3" sId="1" odxf="1" dxf="1" numFmtId="4">
    <nc r="N893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4" sId="1" odxf="1" dxf="1" numFmtId="4">
    <nc r="O8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5" sId="1" odxf="1" dxf="1" numFmtId="4">
    <nc r="P8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6" sId="1" odxf="1" dxf="1" numFmtId="4">
    <nc r="Q893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7" sId="1" odxf="1" dxf="1" numFmtId="4">
    <nc r="L8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8" sId="1" odxf="1" dxf="1" numFmtId="4">
    <nc r="M8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599" sId="1" odxf="1" dxf="1" numFmtId="4">
    <nc r="N894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0" sId="1" odxf="1" dxf="1" numFmtId="4">
    <nc r="O8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1" sId="1" odxf="1" dxf="1" numFmtId="4">
    <nc r="P8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2" sId="1" odxf="1" dxf="1" numFmtId="4">
    <nc r="Q894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3" sId="1" odxf="1" dxf="1" numFmtId="4">
    <nc r="L8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4" sId="1" odxf="1" dxf="1" numFmtId="4">
    <nc r="M8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5" sId="1" odxf="1" dxf="1" numFmtId="4">
    <nc r="N895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6" sId="1" odxf="1" dxf="1" numFmtId="4">
    <nc r="O8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7" sId="1" odxf="1" dxf="1" numFmtId="4">
    <nc r="P8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8" sId="1" odxf="1" dxf="1" numFmtId="4">
    <nc r="Q895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09" sId="1" odxf="1" dxf="1" numFmtId="4">
    <nc r="L8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0" sId="1" odxf="1" dxf="1" numFmtId="4">
    <nc r="M8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1" sId="1" odxf="1" dxf="1" numFmtId="4">
    <nc r="N896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2" sId="1" odxf="1" dxf="1" numFmtId="4">
    <nc r="O8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3" sId="1" odxf="1" dxf="1" numFmtId="4">
    <nc r="P8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4" sId="1" odxf="1" dxf="1" numFmtId="4">
    <nc r="Q896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5" sId="1" odxf="1" dxf="1" numFmtId="4">
    <nc r="L8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6" sId="1" odxf="1" dxf="1" numFmtId="4">
    <nc r="M8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7" sId="1" odxf="1" dxf="1" numFmtId="4">
    <nc r="N897">
      <v>0</v>
    </nc>
    <odxf>
      <font>
        <b val="0"/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8" sId="1" odxf="1" dxf="1" numFmtId="4">
    <nc r="O8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19" sId="1" odxf="1" dxf="1" numFmtId="4">
    <nc r="P8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cc rId="21620" sId="1" odxf="1" dxf="1" numFmtId="4">
    <nc r="Q897">
      <v>0</v>
    </nc>
    <odxf>
      <font>
        <b val="0"/>
        <sz val="14"/>
      </font>
      <numFmt numFmtId="4" formatCode="#,##0.00"/>
      <fill>
        <patternFill patternType="solid">
          <bgColor theme="0"/>
        </patternFill>
      </fill>
      <alignment horizontal="general" vertical="bottom" wrapText="0" readingOrder="0"/>
    </odxf>
    <ndxf>
      <font>
        <b/>
        <sz val="1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center" vertical="center" wrapText="1" readingOrder="0"/>
    </ndxf>
  </rcc>
  <rrc rId="21621" sId="1" ref="A893:XFD893" action="deleteRow">
    <rfmt sheetId="1" xfDxf="1" sqref="A893:XFD893" start="0" length="0">
      <dxf>
        <fill>
          <patternFill patternType="solid">
            <bgColor theme="0"/>
          </patternFill>
        </fill>
      </dxf>
    </rfmt>
    <rcc rId="0" sId="1" dxf="1" numFmtId="4">
      <nc r="A893">
        <v>109</v>
      </nc>
      <ndxf>
        <font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г. Рубцовск, ул. Красная, д. 85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93">
        <v>2735737</v>
      </nc>
      <ndxf>
        <font>
          <sz val="14"/>
          <color auto="1"/>
          <name val="Times New Roman"/>
          <scheme val="none"/>
        </font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font>
          <sz val="14"/>
          <color indexed="55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3">
        <v>899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3">
        <v>2735737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3" start="0" length="0">
      <dxf>
        <font>
          <sz val="14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22" sId="1" ref="A893:XFD893" action="deleteRow">
    <rfmt sheetId="1" xfDxf="1" sqref="A893:XFD893" start="0" length="0">
      <dxf>
        <fill>
          <patternFill patternType="solid">
            <bgColor theme="0"/>
          </patternFill>
        </fill>
      </dxf>
    </rfmt>
    <rcc rId="0" sId="1" dxf="1" numFmtId="4">
      <nc r="A893">
        <v>110</v>
      </nc>
      <ndxf>
        <font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г. Рубцовск, ул. Красная, д. 87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93">
        <v>2729651</v>
      </nc>
      <ndxf>
        <font>
          <sz val="14"/>
          <color auto="1"/>
          <name val="Times New Roman"/>
          <scheme val="none"/>
        </font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font>
          <sz val="14"/>
          <color indexed="55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3">
        <v>897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3">
        <v>2729651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3" start="0" length="0">
      <dxf>
        <font>
          <sz val="14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23" sId="1" ref="A893:XFD893" action="deleteRow">
    <rfmt sheetId="1" xfDxf="1" sqref="A893:XFD893" start="0" length="0">
      <dxf>
        <fill>
          <patternFill patternType="solid">
            <bgColor theme="0"/>
          </patternFill>
        </fill>
      </dxf>
    </rfmt>
    <rcc rId="0" sId="1" dxf="1" numFmtId="4">
      <nc r="A893">
        <v>111</v>
      </nc>
      <ndxf>
        <font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г. Рубцовск, ул. Октябрьская, д. 33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93">
        <v>3096756</v>
      </nc>
      <ndxf>
        <font>
          <sz val="14"/>
          <color auto="1"/>
          <name val="Times New Roman"/>
          <scheme val="none"/>
        </font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font>
          <sz val="14"/>
          <color indexed="55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3">
        <v>1200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3">
        <v>3096756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3" start="0" length="0">
      <dxf>
        <font>
          <sz val="14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24" sId="1" ref="A893:XFD893" action="deleteRow">
    <rfmt sheetId="1" xfDxf="1" sqref="A893:XFD893" start="0" length="0">
      <dxf>
        <fill>
          <patternFill patternType="solid">
            <bgColor theme="0"/>
          </patternFill>
        </fill>
      </dxf>
    </rfmt>
    <rcc rId="0" sId="1" dxf="1" numFmtId="4">
      <nc r="A893">
        <v>112</v>
      </nc>
      <ndxf>
        <font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г. Рубцовск, ул. Октябрьская, д. 159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93">
        <v>1841069</v>
      </nc>
      <ndxf>
        <font>
          <sz val="14"/>
          <color auto="1"/>
          <name val="Times New Roman"/>
          <scheme val="none"/>
        </font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font>
          <sz val="14"/>
          <color indexed="55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3">
        <v>605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3">
        <v>1841069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3" start="0" length="0">
      <dxf>
        <font>
          <sz val="14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25" sId="1" ref="A893:XFD893" action="deleteRow">
    <rfmt sheetId="1" xfDxf="1" sqref="A893:XFD893" start="0" length="0">
      <dxf>
        <fill>
          <patternFill patternType="solid">
            <bgColor theme="0"/>
          </patternFill>
        </fill>
      </dxf>
    </rfmt>
    <rcc rId="0" sId="1" dxf="1" numFmtId="4">
      <nc r="A893">
        <v>113</v>
      </nc>
      <ndxf>
        <font>
          <sz val="14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г. Рубцовск, ул. Улежникова, д. 3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893">
        <v>3401270</v>
      </nc>
      <ndxf>
        <font>
          <sz val="14"/>
          <color auto="1"/>
          <name val="Times New Roman"/>
          <scheme val="none"/>
        </font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font>
          <sz val="14"/>
          <color indexed="55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3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3">
        <v>1318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3">
        <v>3401270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3">
        <v>0</v>
      </nc>
      <n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3" start="0" length="0">
      <dxf>
        <font>
          <sz val="14"/>
          <color auto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893">
        <v>0</v>
      </nc>
      <ndxf>
        <font>
          <b/>
          <sz val="11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610:Q892" start="0" length="2147483647">
    <dxf>
      <font>
        <sz val="14"/>
      </font>
    </dxf>
  </rfmt>
  <rfmt sheetId="1" sqref="C610:Q892" start="0" length="2147483647">
    <dxf>
      <font>
        <name val="Times New Roman"/>
        <scheme val="none"/>
      </font>
    </dxf>
  </rfmt>
  <rfmt sheetId="1" sqref="C610:Q892" start="0" length="2147483647">
    <dxf>
      <font>
        <color auto="1"/>
      </font>
    </dxf>
  </rfmt>
  <rfmt sheetId="1" sqref="C610:Q892">
    <dxf>
      <numFmt numFmtId="3" formatCode="#,##0"/>
    </dxf>
  </rfmt>
  <rfmt sheetId="1" sqref="C610:Q892">
    <dxf>
      <numFmt numFmtId="164" formatCode="#,##0.0"/>
    </dxf>
  </rfmt>
  <rfmt sheetId="1" sqref="C610:Q892">
    <dxf>
      <numFmt numFmtId="4" formatCode="#,##0.00"/>
    </dxf>
  </rfmt>
  <rcc rId="21626" sId="1">
    <oc r="B616" t="inlineStr">
      <is>
        <t>г. Рубцовск, пер. Гражданский, д. 47</t>
      </is>
    </oc>
    <nc r="B616" t="inlineStr">
      <is>
        <t>г. Рубцовск, пр-кт Ленина, д. 21</t>
      </is>
    </nc>
  </rcc>
  <rcc rId="21627" sId="1">
    <oc r="B617" t="inlineStr">
      <is>
        <t>г. Рубцовск, пр-кт Ленина, д. 139</t>
      </is>
    </oc>
    <nc r="B617" t="inlineStr">
      <is>
        <t>г. Рубцовск, пр-кт Ленина, д. 54</t>
      </is>
    </nc>
  </rcc>
  <rcc rId="21628" sId="1">
    <oc r="B662" t="inlineStr">
      <is>
        <t>г. Рубцовск, ул. Октябрьская, д. 109</t>
      </is>
    </oc>
    <nc r="B662" t="inlineStr">
      <is>
        <t>г. Рубцовск, пр-кт Ленина, д. 178</t>
      </is>
    </nc>
  </rcc>
  <rcc rId="21629" sId="1">
    <oc r="B663" t="inlineStr">
      <is>
        <t>г. Рубцовск, ул. Октябрьская, д. 11</t>
      </is>
    </oc>
    <nc r="B663" t="inlineStr">
      <is>
        <t>г. Рубцовск, пр-кт Ленина, д. 179</t>
      </is>
    </nc>
  </rcc>
  <rcc rId="21630" sId="1">
    <oc r="B665" t="inlineStr">
      <is>
        <t>г. Рубцовск, ул. Октябрьская, д. 149</t>
      </is>
    </oc>
    <nc r="B665" t="inlineStr">
      <is>
        <t>г. Рубцовск, пр-кт Ленина, д. 183</t>
      </is>
    </nc>
  </rcc>
  <rcc rId="21631" sId="1">
    <oc r="B666" t="inlineStr">
      <is>
        <t>г. Рубцовск, ул. Пролетарская, д. 401</t>
      </is>
    </oc>
    <nc r="B666" t="inlineStr">
      <is>
        <t>г. Рубцовск, пр-кт Ленина, д. 189</t>
      </is>
    </nc>
  </rcc>
  <rcc rId="21632" sId="1">
    <oc r="B667" t="inlineStr">
      <is>
        <t>г. Рубцовск, ул. Пролетарская, д. 416</t>
      </is>
    </oc>
    <nc r="B667" t="inlineStr">
      <is>
        <t>г. Рубцовск, пр-кт Ленина, д. 191</t>
      </is>
    </nc>
  </rcc>
  <rcc rId="21633" sId="1">
    <oc r="B668" t="inlineStr">
      <is>
        <t>г. Рубцовск, ул. Светлова, д. 19</t>
      </is>
    </oc>
    <nc r="B668" t="inlineStr">
      <is>
        <t>г. Рубцовск, пр-кт Ленина, д. 192</t>
      </is>
    </nc>
  </rcc>
  <rcc rId="21634" sId="1">
    <oc r="B669" t="inlineStr">
      <is>
        <t>г. Рубцовск, ул. Светлова, д. 21</t>
      </is>
    </oc>
    <nc r="B669" t="inlineStr">
      <is>
        <t>г. Рубцовск, пр-кт Ленина, д. 193</t>
      </is>
    </nc>
  </rcc>
  <rcc rId="21635" sId="1">
    <oc r="B670" t="inlineStr">
      <is>
        <t>г. Рубцовск, ул. Светлова, д. 25</t>
      </is>
    </oc>
    <nc r="B670" t="inlineStr">
      <is>
        <t>г. Рубцовск, пр-кт Ленина, д. 194</t>
      </is>
    </nc>
  </rcc>
  <rcc rId="21636" sId="1">
    <oc r="B671" t="inlineStr">
      <is>
        <t>г. Рубцовск, ул. Светлова, д. 27</t>
      </is>
    </oc>
    <nc r="B671" t="inlineStr">
      <is>
        <t>г. Рубцовск, пр-кт Ленина, д. 195</t>
      </is>
    </nc>
  </rcc>
  <rcc rId="21637" sId="1">
    <oc r="B672" t="inlineStr">
      <is>
        <t>г. Рубцовск, ул. Светлова, д. 64</t>
      </is>
    </oc>
    <nc r="B672" t="inlineStr">
      <is>
        <t>г. Рубцовск, пр-кт Ленина, д. 26</t>
      </is>
    </nc>
  </rcc>
  <rcc rId="21638" sId="1">
    <oc r="B673" t="inlineStr">
      <is>
        <t>г. Рубцовск, ул. Светлова, д. 76</t>
      </is>
    </oc>
    <nc r="B673" t="inlineStr">
      <is>
        <t>г. Рубцовск, пр-кт Ленина, д. 23</t>
      </is>
    </nc>
  </rcc>
  <rcc rId="21639" sId="1">
    <oc r="B674" t="inlineStr">
      <is>
        <t>г. Рубцовск, ул. Светлова, д. 82</t>
      </is>
    </oc>
    <nc r="B674" t="inlineStr">
      <is>
        <t>г. Рубцовск, пр-кт Ленина, д. 40</t>
      </is>
    </nc>
  </rcc>
  <rcc rId="21640" sId="1">
    <oc r="B675" t="inlineStr">
      <is>
        <t>г. Рубцовск, ул. Светлова, д. 88</t>
      </is>
    </oc>
    <nc r="B675" t="inlineStr">
      <is>
        <t>г. Рубцовск, пр-кт Ленина, д. 46</t>
      </is>
    </nc>
  </rcc>
  <rcc rId="21641" sId="1">
    <oc r="B676" t="inlineStr">
      <is>
        <t>г. Рубцовск, ул. Светлова, д. 92</t>
      </is>
    </oc>
    <nc r="B676" t="inlineStr">
      <is>
        <t>г. Рубцовск, пр-кт Ленина, д. 53</t>
      </is>
    </nc>
  </rcc>
  <rcc rId="21642" sId="1">
    <oc r="B677" t="inlineStr">
      <is>
        <t>г. Рубцовск, ул. Северная, д. 12</t>
      </is>
    </oc>
    <nc r="B677" t="inlineStr">
      <is>
        <t>г. Рубцовск, пр-кт Рубцовский, д. 17</t>
      </is>
    </nc>
  </rcc>
  <rcc rId="21643" sId="1">
    <oc r="B678" t="inlineStr">
      <is>
        <t>г. Рубцовск, ул. Северная, д. 14</t>
      </is>
    </oc>
    <nc r="B678" t="inlineStr">
      <is>
        <t>г. Рубцовск, пр-кт Рубцовский, д. 30</t>
      </is>
    </nc>
  </rcc>
  <rcc rId="21644" sId="1">
    <oc r="B679" t="inlineStr">
      <is>
        <t>г. Рубцовск, ул. Северная, д. 21</t>
      </is>
    </oc>
    <nc r="B679" t="inlineStr">
      <is>
        <t>г. Рубцовск, пр-кт Рубцовский, д. 33</t>
      </is>
    </nc>
  </rcc>
  <rcc rId="21645" sId="1">
    <oc r="B680" t="inlineStr">
      <is>
        <t>г. Рубцовск, ул. Северная, д. 28</t>
      </is>
    </oc>
    <nc r="B680" t="inlineStr">
      <is>
        <t>г. Рубцовск, пр-кт Рубцовский, д. 38</t>
      </is>
    </nc>
  </rcc>
  <rcc rId="21646" sId="1">
    <oc r="B681" t="inlineStr">
      <is>
        <t>г. Рубцовск, ул. Северная, д. 29</t>
      </is>
    </oc>
    <nc r="B681" t="inlineStr">
      <is>
        <t>г. Рубцовск, пр-кт Рубцовский, д. 51</t>
      </is>
    </nc>
  </rcc>
  <rcc rId="21647" sId="1">
    <oc r="B682" t="inlineStr">
      <is>
        <t>г. Рубцовск, ул. Северная, д. 30</t>
      </is>
    </oc>
    <nc r="B682" t="inlineStr">
      <is>
        <t>г. Рубцовск, пр-кт Рубцовский, д. 53</t>
      </is>
    </nc>
  </rcc>
  <rcc rId="21648" sId="1">
    <oc r="B683" t="inlineStr">
      <is>
        <t>г. Рубцовск, ул. Сельмашская, д. 19</t>
      </is>
    </oc>
    <nc r="B683" t="inlineStr">
      <is>
        <t>г. Рубцовск, пр-кт Рубцовский, д. 7</t>
      </is>
    </nc>
  </rcc>
  <rcc rId="21649" sId="1">
    <oc r="B752" t="inlineStr">
      <is>
        <t>г. Рубцовск, ул. Комсомольская, д. 210</t>
      </is>
    </oc>
    <nc r="B752" t="inlineStr">
      <is>
        <t>г. Рубцовск, пр-кт Ленина, д. 139</t>
      </is>
    </nc>
  </rcc>
  <rcc rId="21650" sId="1">
    <oc r="B753" t="inlineStr">
      <is>
        <t>г. Рубцовск, ул. Комсомольская, д. 212</t>
      </is>
    </oc>
    <nc r="B753" t="inlineStr">
      <is>
        <t>г. Рубцовск, пр-кт Ленина, д. 16</t>
      </is>
    </nc>
  </rcc>
  <rcc rId="21651" sId="1">
    <oc r="B754" t="inlineStr">
      <is>
        <t>г. Рубцовск, ул. Комсомольская, д. 71</t>
      </is>
    </oc>
    <nc r="B754" t="inlineStr">
      <is>
        <t>г. Рубцовск, пр-кт Ленина, д. 19</t>
      </is>
    </nc>
  </rcc>
  <rcc rId="21652" sId="1">
    <oc r="B755" t="inlineStr">
      <is>
        <t>г. Рубцовск, ул. Комсомольская, д. 72</t>
      </is>
    </oc>
    <nc r="B755" t="inlineStr">
      <is>
        <t>г. Рубцовск, пр-кт Ленина, д. 22</t>
      </is>
    </nc>
  </rcc>
  <rcc rId="21653" sId="1">
    <oc r="B756" t="inlineStr">
      <is>
        <t>г. Рубцовск, ул. Комсомольская, д. 82</t>
      </is>
    </oc>
    <nc r="B756" t="inlineStr">
      <is>
        <t>г. Рубцовск, пр-кт Ленина, д. 24</t>
      </is>
    </nc>
  </rcc>
  <rcc rId="21654" sId="1">
    <oc r="B757" t="inlineStr">
      <is>
        <t>г. Рубцовск, ул. Комсомольская, д. 84</t>
      </is>
    </oc>
    <nc r="B757" t="inlineStr">
      <is>
        <t>г. Рубцовск, пр-кт Ленина, д. 35</t>
      </is>
    </nc>
  </rcc>
  <rcc rId="21655" sId="1">
    <oc r="B758" t="inlineStr">
      <is>
        <t>г. Рубцовск, ул. Комсомольская, д. 94</t>
      </is>
    </oc>
    <nc r="B758" t="inlineStr">
      <is>
        <t>г. Рубцовск, пр-кт Ленина, д. 38</t>
      </is>
    </nc>
  </rcc>
  <rcc rId="21656" sId="1">
    <oc r="B759" t="inlineStr">
      <is>
        <t>г. Рубцовск, ул. Комсомольская, д. 96</t>
      </is>
    </oc>
    <nc r="B759" t="inlineStr">
      <is>
        <t>г. Рубцовск, пр-кт Ленина, д. 50</t>
      </is>
    </nc>
  </rcc>
  <rcc rId="21657" sId="1">
    <oc r="B760" t="inlineStr">
      <is>
        <t>г. Рубцовск, ул. Комсомольская, д. 98</t>
      </is>
    </oc>
    <nc r="B760" t="inlineStr">
      <is>
        <t>г. Рубцовск, пр-кт Ленина, д. 52</t>
      </is>
    </nc>
  </rcc>
  <rcc rId="21658" sId="1">
    <oc r="B761" t="inlineStr">
      <is>
        <t>г. Рубцовск, ул. Короленко, д. 140</t>
      </is>
    </oc>
    <nc r="B761" t="inlineStr">
      <is>
        <t>г. Рубцовск, пр-кт Ленина, д. 57</t>
      </is>
    </nc>
  </rcc>
  <rcc rId="21659" sId="1">
    <oc r="B762" t="inlineStr">
      <is>
        <t>г. Рубцовск, ул. Красная, д. 66</t>
      </is>
    </oc>
    <nc r="B762" t="inlineStr">
      <is>
        <t>г. Рубцовск, пр-кт Ленина, д. 59</t>
      </is>
    </nc>
  </rcc>
  <rcc rId="21660" sId="1">
    <oc r="B763" t="inlineStr">
      <is>
        <t>г. Рубцовск, ул. Краснознаменская, д. 114</t>
      </is>
    </oc>
    <nc r="B763" t="inlineStr">
      <is>
        <t>г. Рубцовск, пр-кт Рубцовский, д. 31</t>
      </is>
    </nc>
  </rcc>
  <rcc rId="21661" sId="1">
    <oc r="B654" t="inlineStr">
      <is>
        <t>г. Рубцовск, ул. Комсомольская, д. 127</t>
      </is>
    </oc>
    <nc r="B654" t="inlineStr">
      <is>
        <t>Итого по г. Рубцовску 2018 год</t>
      </is>
    </nc>
  </rcc>
  <rcc rId="21662" sId="1">
    <oc r="B664" t="inlineStr">
      <is>
        <t>г. Рубцовск, ул. Октябрьская, д. 113</t>
      </is>
    </oc>
    <nc r="B664" t="inlineStr">
      <is>
        <t xml:space="preserve"> </t>
      </is>
    </nc>
  </rcc>
  <rfmt sheetId="1" sqref="A544:A609">
    <dxf>
      <alignment horizontal="center" readingOrder="0"/>
    </dxf>
  </rfmt>
  <rfmt sheetId="1" sqref="A516:A542">
    <dxf>
      <alignment horizontal="center" readingOrder="0"/>
    </dxf>
  </rfmt>
  <rfmt sheetId="1" sqref="A497:A514">
    <dxf>
      <alignment horizontal="center" readingOrder="0"/>
    </dxf>
  </rfmt>
</revisions>
</file>

<file path=xl/revisions/revisionLog131.xml><?xml version="1.0" encoding="utf-8"?>
<revisions xmlns="http://schemas.openxmlformats.org/spreadsheetml/2006/main" xmlns:r="http://schemas.openxmlformats.org/officeDocument/2006/relationships">
  <rcv guid="{52C56C69-E76E-46A4-93DC-3FEF3C34E98B}" action="delete"/>
  <rdn rId="0" localSheetId="1" customView="1" name="Z_52C56C69_E76E_46A4_93DC_3FEF3C34E98B_.wvu.PrintArea" hidden="1" oldHidden="1">
    <formula>'Лист 1'!$A$1:$R$1878</formula>
    <oldFormula>'Лист 1'!$A$1:$R$1878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6761" sId="1">
    <nc r="H1787" t="inlineStr">
      <is>
        <t xml:space="preserve"> </t>
      </is>
    </nc>
  </rcc>
  <rcv guid="{52C56C69-E76E-46A4-93DC-3FEF3C34E98B}" action="delete"/>
  <rdn rId="0" localSheetId="1" customView="1" name="Z_52C56C69_E76E_46A4_93DC_3FEF3C34E98B_.wvu.PrintArea" hidden="1" oldHidden="1">
    <formula>'Лист 1'!$A$1:$R$1878</formula>
    <oldFormula>'Лист 1'!$A$1:$R$1878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A1105" start="0" length="0">
    <dxf>
      <font>
        <b val="0"/>
        <sz val="8"/>
        <color indexed="8"/>
        <name val="Times New Roman"/>
        <scheme val="none"/>
      </font>
      <alignment wrapText="1" readingOrder="0"/>
    </dxf>
  </rfmt>
  <rfmt sheetId="1" sqref="B1105" start="0" length="0">
    <dxf>
      <font>
        <b val="0"/>
        <sz val="8"/>
        <color indexed="8"/>
        <name val="Times New Roman"/>
        <scheme val="none"/>
      </font>
      <alignment wrapText="1" readingOrder="0"/>
    </dxf>
  </rfmt>
  <rfmt sheetId="1" sqref="C1105" start="0" length="0">
    <dxf>
      <font>
        <b val="0"/>
        <sz val="8"/>
        <color indexed="8"/>
        <name val="Times New Roman"/>
        <scheme val="none"/>
      </font>
    </dxf>
  </rfmt>
  <rfmt sheetId="1" sqref="D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E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F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G1105" start="0" length="0">
    <dxf>
      <font>
        <b val="0"/>
        <sz val="8"/>
        <color indexed="8"/>
        <name val="Times New Roman"/>
        <scheme val="none"/>
      </font>
    </dxf>
  </rfmt>
  <rfmt sheetId="1" sqref="H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I1105" start="0" length="0">
    <dxf>
      <font>
        <b val="0"/>
        <sz val="8"/>
        <color indexed="8"/>
        <name val="Times New Roman"/>
        <scheme val="none"/>
      </font>
    </dxf>
  </rfmt>
  <rfmt sheetId="1" sqref="J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K1105" start="0" length="0">
    <dxf>
      <font>
        <b val="0"/>
        <sz val="8"/>
        <color indexed="8"/>
        <name val="Times New Roman"/>
        <scheme val="none"/>
      </font>
      <alignment horizontal="general" readingOrder="0"/>
    </dxf>
  </rfmt>
  <rfmt sheetId="1" sqref="L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M1105" start="0" length="0">
    <dxf>
      <font>
        <b val="0"/>
        <sz val="8"/>
        <color indexed="8"/>
        <name val="Times New Roman"/>
        <scheme val="none"/>
      </font>
    </dxf>
  </rfmt>
  <rfmt sheetId="1" sqref="N110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O1105" start="0" length="0">
    <dxf>
      <font>
        <b val="0"/>
        <sz val="8"/>
        <color indexed="8"/>
        <name val="Times New Roman"/>
        <scheme val="none"/>
      </font>
    </dxf>
  </rfmt>
  <rfmt sheetId="1" sqref="P1105" start="0" length="0">
    <dxf>
      <font>
        <b val="0"/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06" start="0" length="0">
    <dxf>
      <font>
        <sz val="8"/>
        <color indexed="8"/>
        <name val="Times New Roman"/>
        <scheme val="none"/>
      </font>
    </dxf>
  </rfmt>
  <rfmt sheetId="1" sqref="B1106" start="0" length="0">
    <dxf>
      <font>
        <sz val="8"/>
        <color indexed="8"/>
        <name val="Times New Roman"/>
        <scheme val="none"/>
      </font>
    </dxf>
  </rfmt>
  <rcc rId="16498" sId="1" odxf="1" dxf="1" numFmtId="4">
    <oc r="C1106">
      <v>4543195</v>
    </oc>
    <nc r="C1106">
      <v>4336466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06" start="0" length="0">
    <dxf>
      <font>
        <sz val="8"/>
        <color indexed="8"/>
        <name val="Times New Roman"/>
        <scheme val="none"/>
      </font>
      <numFmt numFmtId="3" formatCode="#,##0"/>
    </dxf>
  </rfmt>
  <rfmt sheetId="1" sqref="E1106" start="0" length="0">
    <dxf>
      <font>
        <sz val="8"/>
        <color indexed="8"/>
        <name val="Times New Roman"/>
        <scheme val="none"/>
      </font>
      <numFmt numFmtId="3" formatCode="#,##0"/>
    </dxf>
  </rfmt>
  <rfmt sheetId="1" sqref="F1106" start="0" length="0">
    <dxf>
      <font>
        <sz val="8"/>
        <color indexed="8"/>
        <name val="Times New Roman"/>
        <scheme val="none"/>
      </font>
      <numFmt numFmtId="3" formatCode="#,##0"/>
    </dxf>
  </rfmt>
  <rfmt sheetId="1" sqref="G1106" start="0" length="0">
    <dxf>
      <font>
        <sz val="8"/>
        <color indexed="8"/>
        <name val="Times New Roman"/>
        <scheme val="none"/>
      </font>
    </dxf>
  </rfmt>
  <rfmt sheetId="1" sqref="H1106" start="0" length="0">
    <dxf>
      <font>
        <sz val="8"/>
        <color indexed="8"/>
        <name val="Times New Roman"/>
        <scheme val="none"/>
      </font>
      <numFmt numFmtId="3" formatCode="#,##0"/>
    </dxf>
  </rfmt>
  <rfmt sheetId="1" sqref="I1106" start="0" length="0">
    <dxf>
      <font>
        <sz val="8"/>
        <color indexed="8"/>
        <name val="Times New Roman"/>
        <scheme val="none"/>
      </font>
    </dxf>
  </rfmt>
  <rfmt sheetId="1" sqref="J1106" start="0" length="0">
    <dxf>
      <font>
        <sz val="8"/>
        <color indexed="8"/>
        <name val="Times New Roman"/>
        <scheme val="none"/>
      </font>
      <numFmt numFmtId="3" formatCode="#,##0"/>
    </dxf>
  </rfmt>
  <rfmt sheetId="1" sqref="K1106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06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06" start="0" length="0">
    <dxf>
      <font>
        <sz val="8"/>
        <color indexed="8"/>
        <name val="Times New Roman"/>
        <scheme val="none"/>
      </font>
    </dxf>
  </rfmt>
  <rfmt sheetId="1" sqref="N1106" start="0" length="0">
    <dxf>
      <font>
        <sz val="8"/>
        <color indexed="8"/>
        <name val="Times New Roman"/>
        <scheme val="none"/>
      </font>
      <numFmt numFmtId="3" formatCode="#,##0"/>
    </dxf>
  </rfmt>
  <rfmt sheetId="1" sqref="O1106" start="0" length="0">
    <dxf>
      <font>
        <sz val="8"/>
        <color indexed="8"/>
        <name val="Times New Roman"/>
        <scheme val="none"/>
      </font>
    </dxf>
  </rfmt>
  <rfmt sheetId="1" sqref="P1106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07" start="0" length="0">
    <dxf>
      <font>
        <sz val="8"/>
        <color indexed="8"/>
        <name val="Times New Roman"/>
        <scheme val="none"/>
      </font>
    </dxf>
  </rfmt>
  <rfmt sheetId="1" sqref="B1107" start="0" length="0">
    <dxf>
      <font>
        <sz val="8"/>
        <color indexed="8"/>
        <name val="Times New Roman"/>
        <scheme val="none"/>
      </font>
    </dxf>
  </rfmt>
  <rcc rId="16499" sId="1" odxf="1" dxf="1" numFmtId="4">
    <oc r="C1107">
      <v>1584537</v>
    </oc>
    <nc r="C1107">
      <v>1422437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07" start="0" length="0">
    <dxf>
      <font>
        <sz val="8"/>
        <color indexed="8"/>
        <name val="Times New Roman"/>
        <scheme val="none"/>
      </font>
      <numFmt numFmtId="3" formatCode="#,##0"/>
    </dxf>
  </rfmt>
  <rfmt sheetId="1" sqref="E1107" start="0" length="0">
    <dxf>
      <font>
        <sz val="8"/>
        <color indexed="8"/>
        <name val="Times New Roman"/>
        <scheme val="none"/>
      </font>
      <numFmt numFmtId="3" formatCode="#,##0"/>
    </dxf>
  </rfmt>
  <rfmt sheetId="1" sqref="F1107" start="0" length="0">
    <dxf>
      <font>
        <sz val="8"/>
        <color indexed="8"/>
        <name val="Times New Roman"/>
        <scheme val="none"/>
      </font>
      <numFmt numFmtId="3" formatCode="#,##0"/>
    </dxf>
  </rfmt>
  <rfmt sheetId="1" sqref="G1107" start="0" length="0">
    <dxf>
      <font>
        <sz val="8"/>
        <color indexed="8"/>
        <name val="Times New Roman"/>
        <scheme val="none"/>
      </font>
    </dxf>
  </rfmt>
  <rcc rId="16500" sId="1" odxf="1" dxf="1" numFmtId="4">
    <oc r="H1107">
      <v>1584537</v>
    </oc>
    <nc r="H1107">
      <v>1422437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07" start="0" length="0">
    <dxf>
      <font>
        <sz val="8"/>
        <color indexed="8"/>
        <name val="Times New Roman"/>
        <scheme val="none"/>
      </font>
    </dxf>
  </rfmt>
  <rfmt sheetId="1" sqref="J1107" start="0" length="0">
    <dxf>
      <font>
        <sz val="8"/>
        <color indexed="8"/>
        <name val="Times New Roman"/>
        <scheme val="none"/>
      </font>
      <numFmt numFmtId="3" formatCode="#,##0"/>
    </dxf>
  </rfmt>
  <rfmt sheetId="1" sqref="K1107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07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07" start="0" length="0">
    <dxf>
      <font>
        <sz val="8"/>
        <color indexed="8"/>
        <name val="Times New Roman"/>
        <scheme val="none"/>
      </font>
    </dxf>
  </rfmt>
  <rfmt sheetId="1" sqref="N1107" start="0" length="0">
    <dxf>
      <font>
        <sz val="8"/>
        <color indexed="8"/>
        <name val="Times New Roman"/>
        <scheme val="none"/>
      </font>
      <numFmt numFmtId="3" formatCode="#,##0"/>
    </dxf>
  </rfmt>
  <rfmt sheetId="1" sqref="O1107" start="0" length="0">
    <dxf>
      <font>
        <sz val="8"/>
        <color indexed="8"/>
        <name val="Times New Roman"/>
        <scheme val="none"/>
      </font>
    </dxf>
  </rfmt>
  <rfmt sheetId="1" sqref="P1107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08" start="0" length="0">
    <dxf>
      <font>
        <sz val="8"/>
        <color indexed="8"/>
        <name val="Times New Roman"/>
        <scheme val="none"/>
      </font>
    </dxf>
  </rfmt>
  <rfmt sheetId="1" sqref="B1108" start="0" length="0">
    <dxf>
      <font>
        <sz val="8"/>
        <color indexed="8"/>
        <name val="Times New Roman"/>
        <scheme val="none"/>
      </font>
    </dxf>
  </rfmt>
  <rcc rId="16501" sId="1" odxf="1" dxf="1" numFmtId="4">
    <oc r="C1108">
      <v>1618497</v>
    </oc>
    <nc r="C1108">
      <v>1457497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08" start="0" length="0">
    <dxf>
      <font>
        <sz val="8"/>
        <color indexed="8"/>
        <name val="Times New Roman"/>
        <scheme val="none"/>
      </font>
      <numFmt numFmtId="3" formatCode="#,##0"/>
    </dxf>
  </rfmt>
  <rfmt sheetId="1" sqref="E1108" start="0" length="0">
    <dxf>
      <font>
        <sz val="8"/>
        <color indexed="8"/>
        <name val="Times New Roman"/>
        <scheme val="none"/>
      </font>
      <numFmt numFmtId="3" formatCode="#,##0"/>
    </dxf>
  </rfmt>
  <rfmt sheetId="1" sqref="F1108" start="0" length="0">
    <dxf>
      <font>
        <sz val="8"/>
        <color indexed="8"/>
        <name val="Times New Roman"/>
        <scheme val="none"/>
      </font>
      <numFmt numFmtId="3" formatCode="#,##0"/>
    </dxf>
  </rfmt>
  <rfmt sheetId="1" sqref="G1108" start="0" length="0">
    <dxf>
      <font>
        <sz val="8"/>
        <color indexed="8"/>
        <name val="Times New Roman"/>
        <scheme val="none"/>
      </font>
    </dxf>
  </rfmt>
  <rcc rId="16502" sId="1" odxf="1" dxf="1" numFmtId="4">
    <oc r="H1108">
      <v>1618497</v>
    </oc>
    <nc r="H1108">
      <v>1457497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08" start="0" length="0">
    <dxf>
      <font>
        <sz val="8"/>
        <color indexed="8"/>
        <name val="Times New Roman"/>
        <scheme val="none"/>
      </font>
    </dxf>
  </rfmt>
  <rfmt sheetId="1" sqref="J1108" start="0" length="0">
    <dxf>
      <font>
        <sz val="8"/>
        <color indexed="8"/>
        <name val="Times New Roman"/>
        <scheme val="none"/>
      </font>
      <numFmt numFmtId="3" formatCode="#,##0"/>
    </dxf>
  </rfmt>
  <rfmt sheetId="1" sqref="K1108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08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08" start="0" length="0">
    <dxf>
      <font>
        <sz val="8"/>
        <color indexed="8"/>
        <name val="Times New Roman"/>
        <scheme val="none"/>
      </font>
    </dxf>
  </rfmt>
  <rfmt sheetId="1" sqref="N1108" start="0" length="0">
    <dxf>
      <font>
        <sz val="8"/>
        <color indexed="8"/>
        <name val="Times New Roman"/>
        <scheme val="none"/>
      </font>
      <numFmt numFmtId="3" formatCode="#,##0"/>
    </dxf>
  </rfmt>
  <rfmt sheetId="1" sqref="O1108" start="0" length="0">
    <dxf>
      <font>
        <sz val="8"/>
        <color indexed="8"/>
        <name val="Times New Roman"/>
        <scheme val="none"/>
      </font>
    </dxf>
  </rfmt>
  <rfmt sheetId="1" sqref="P1108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09" start="0" length="0">
    <dxf>
      <font>
        <sz val="8"/>
        <color indexed="8"/>
        <name val="Times New Roman"/>
        <scheme val="none"/>
      </font>
      <alignment horizontal="left" readingOrder="0"/>
      <border outline="0">
        <right/>
      </border>
    </dxf>
  </rfmt>
  <rcc rId="16503" sId="1" odxf="1" dxf="1">
    <oc r="B1109" t="inlineStr">
      <is>
        <t xml:space="preserve">Благовещенский район, р.п. Благовещенка, ул. Кольцевая, д. 4 </t>
      </is>
    </oc>
    <nc r="B1109"/>
    <odxf>
      <font>
        <sz val="14"/>
        <color indexed="8"/>
        <name val="Times New Roman"/>
        <scheme val="none"/>
      </font>
      <border outline="0">
        <left style="thin">
          <color indexed="64"/>
        </left>
      </border>
    </odxf>
    <ndxf>
      <font>
        <sz val="8"/>
        <color indexed="8"/>
        <name val="Times New Roman"/>
        <scheme val="none"/>
      </font>
      <border outline="0">
        <left/>
      </border>
    </ndxf>
  </rcc>
  <rfmt sheetId="1" sqref="C1109" start="0" length="0">
    <dxf>
      <font>
        <sz val="8"/>
        <color indexed="8"/>
        <name val="Times New Roman"/>
        <scheme val="none"/>
      </font>
    </dxf>
  </rfmt>
  <rfmt sheetId="1" sqref="D1109" start="0" length="0">
    <dxf>
      <font>
        <sz val="8"/>
        <color indexed="8"/>
        <name val="Times New Roman"/>
        <scheme val="none"/>
      </font>
      <numFmt numFmtId="3" formatCode="#,##0"/>
    </dxf>
  </rfmt>
  <rfmt sheetId="1" sqref="E1109" start="0" length="0">
    <dxf>
      <font>
        <sz val="8"/>
        <color indexed="8"/>
        <name val="Times New Roman"/>
        <scheme val="none"/>
      </font>
      <numFmt numFmtId="3" formatCode="#,##0"/>
    </dxf>
  </rfmt>
  <rfmt sheetId="1" sqref="F1109" start="0" length="0">
    <dxf>
      <font>
        <sz val="8"/>
        <color indexed="8"/>
        <name val="Times New Roman"/>
        <scheme val="none"/>
      </font>
      <numFmt numFmtId="3" formatCode="#,##0"/>
    </dxf>
  </rfmt>
  <rfmt sheetId="1" sqref="G1109" start="0" length="0">
    <dxf>
      <font>
        <sz val="8"/>
        <color indexed="8"/>
        <name val="Times New Roman"/>
        <scheme val="none"/>
      </font>
    </dxf>
  </rfmt>
  <rfmt sheetId="1" sqref="H1109" start="0" length="0">
    <dxf>
      <font>
        <sz val="8"/>
        <color indexed="8"/>
        <name val="Times New Roman"/>
        <scheme val="none"/>
      </font>
      <numFmt numFmtId="3" formatCode="#,##0"/>
    </dxf>
  </rfmt>
  <rfmt sheetId="1" sqref="I1109" start="0" length="0">
    <dxf>
      <font>
        <sz val="8"/>
        <color indexed="8"/>
        <name val="Times New Roman"/>
        <scheme val="none"/>
      </font>
    </dxf>
  </rfmt>
  <rfmt sheetId="1" sqref="J1109" start="0" length="0">
    <dxf>
      <font>
        <sz val="8"/>
        <color indexed="8"/>
        <name val="Times New Roman"/>
        <scheme val="none"/>
      </font>
      <numFmt numFmtId="3" formatCode="#,##0"/>
    </dxf>
  </rfmt>
  <rfmt sheetId="1" sqref="K1109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09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09" start="0" length="0">
    <dxf>
      <font>
        <sz val="8"/>
        <color indexed="8"/>
        <name val="Times New Roman"/>
        <scheme val="none"/>
      </font>
    </dxf>
  </rfmt>
  <rfmt sheetId="1" sqref="N1109" start="0" length="0">
    <dxf>
      <font>
        <sz val="8"/>
        <color indexed="8"/>
        <name val="Times New Roman"/>
        <scheme val="none"/>
      </font>
      <numFmt numFmtId="3" formatCode="#,##0"/>
    </dxf>
  </rfmt>
  <rfmt sheetId="1" sqref="O1109" start="0" length="0">
    <dxf>
      <font>
        <sz val="8"/>
        <color indexed="8"/>
        <name val="Times New Roman"/>
        <scheme val="none"/>
      </font>
    </dxf>
  </rfmt>
  <rfmt sheetId="1" sqref="P1109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cc rId="16504" sId="1" odxf="1" dxf="1">
    <oc r="A1110" t="inlineStr">
      <is>
        <t>Итого по Благовещенскому району 2018 год</t>
      </is>
    </oc>
    <nc r="A1110">
      <v>1</v>
    </nc>
    <odxf>
      <font>
        <b/>
        <sz val="14"/>
        <name val="Times New Roman"/>
        <scheme val="none"/>
      </font>
      <alignment horizontal="left" wrapText="0" readingOrder="0"/>
      <border outline="0">
        <right/>
      </border>
    </odxf>
    <ndxf>
      <font>
        <b val="0"/>
        <sz val="8"/>
        <color indexed="8"/>
        <name val="Times New Roman"/>
        <scheme val="none"/>
      </font>
      <alignment horizontal="center" wrapText="1" readingOrder="0"/>
      <border outline="0">
        <right style="thin">
          <color indexed="64"/>
        </right>
      </border>
    </ndxf>
  </rcc>
  <rfmt sheetId="1" sqref="B1110" start="0" length="0">
    <dxf>
      <font>
        <b val="0"/>
        <sz val="8"/>
        <color indexed="8"/>
        <name val="Times New Roman"/>
        <scheme val="none"/>
      </font>
      <alignment wrapText="1" readingOrder="0"/>
      <border outline="0">
        <left style="thin">
          <color indexed="64"/>
        </left>
      </border>
    </dxf>
  </rfmt>
  <rcc rId="16505" sId="1" odxf="1" dxf="1" numFmtId="4">
    <oc r="C1110">
      <f>SUM(C1111:C1114)</f>
    </oc>
    <nc r="C1110">
      <v>4925742</v>
    </nc>
    <odxf>
      <font>
        <b/>
        <sz val="14"/>
        <name val="Times New Roman"/>
        <scheme val="none"/>
      </font>
    </odxf>
    <ndxf>
      <font>
        <b val="0"/>
        <sz val="8"/>
        <color indexed="8"/>
        <name val="Times New Roman"/>
        <scheme val="none"/>
      </font>
    </ndxf>
  </rcc>
  <rcc rId="16506" sId="1" odxf="1" dxf="1">
    <oc r="D1110">
      <f>SUM(D1111:D1114)</f>
    </oc>
    <nc r="D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07" sId="1" odxf="1" dxf="1">
    <oc r="E1110">
      <f>SUM(E1111:E1114)</f>
    </oc>
    <nc r="E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08" sId="1" odxf="1" dxf="1">
    <oc r="F1110">
      <f>SUM(F1111:F1114)</f>
    </oc>
    <nc r="F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09" sId="1" odxf="1" dxf="1">
    <oc r="G1110">
      <f>SUM(G1111:G1114)</f>
    </oc>
    <nc r="G1110"/>
    <odxf>
      <font>
        <b/>
        <sz val="14"/>
        <name val="Times New Roman"/>
        <scheme val="none"/>
      </font>
    </odxf>
    <ndxf>
      <font>
        <b val="0"/>
        <sz val="8"/>
        <color indexed="8"/>
        <name val="Times New Roman"/>
        <scheme val="none"/>
      </font>
    </ndxf>
  </rcc>
  <rcc rId="16510" sId="1" odxf="1" dxf="1">
    <oc r="H1110">
      <f>SUM(H1111:H1114)</f>
    </oc>
    <nc r="H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11" sId="1" odxf="1" dxf="1">
    <oc r="I1110">
      <f>SUM(I1111:I1114)</f>
    </oc>
    <nc r="I1110"/>
    <odxf>
      <font>
        <b/>
        <sz val="14"/>
        <name val="Times New Roman"/>
        <scheme val="none"/>
      </font>
    </odxf>
    <ndxf>
      <font>
        <b val="0"/>
        <sz val="8"/>
        <color indexed="8"/>
        <name val="Times New Roman"/>
        <scheme val="none"/>
      </font>
    </ndxf>
  </rcc>
  <rcc rId="16512" sId="1" odxf="1" dxf="1">
    <oc r="J1110">
      <f>SUM(J1111:J1114)</f>
    </oc>
    <nc r="J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13" sId="1" odxf="1" dxf="1">
    <oc r="K1110">
      <f>SUM(K1111:K1114)</f>
    </oc>
    <nc r="K1110"/>
    <odxf>
      <font>
        <b/>
        <sz val="14"/>
        <name val="Times New Roman"/>
        <scheme val="none"/>
      </font>
      <alignment horizontal="right" readingOrder="0"/>
    </odxf>
    <ndxf>
      <font>
        <b val="0"/>
        <sz val="8"/>
        <color indexed="8"/>
        <name val="Times New Roman"/>
        <scheme val="none"/>
      </font>
      <alignment horizontal="general" readingOrder="0"/>
    </ndxf>
  </rcc>
  <rcc rId="16514" sId="1" odxf="1" dxf="1">
    <oc r="L1110">
      <f>SUM(L1111:L1114)</f>
    </oc>
    <nc r="L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15" sId="1" odxf="1" dxf="1">
    <oc r="M1110">
      <f>SUM(M1111:M1114)</f>
    </oc>
    <nc r="M1110"/>
    <odxf>
      <font>
        <b/>
        <sz val="14"/>
        <name val="Times New Roman"/>
        <scheme val="none"/>
      </font>
    </odxf>
    <ndxf>
      <font>
        <b val="0"/>
        <sz val="8"/>
        <color indexed="8"/>
        <name val="Times New Roman"/>
        <scheme val="none"/>
      </font>
    </ndxf>
  </rcc>
  <rcc rId="16516" sId="1" odxf="1" dxf="1">
    <oc r="N1110">
      <f>SUM(N1111:N1114)</f>
    </oc>
    <nc r="N1110"/>
    <odxf>
      <font>
        <b/>
        <sz val="14"/>
        <name val="Times New Roman"/>
        <scheme val="none"/>
      </font>
      <numFmt numFmtId="4" formatCode="#,##0.00"/>
    </odxf>
    <ndxf>
      <font>
        <b val="0"/>
        <sz val="8"/>
        <color indexed="8"/>
        <name val="Times New Roman"/>
        <scheme val="none"/>
      </font>
      <numFmt numFmtId="3" formatCode="#,##0"/>
    </ndxf>
  </rcc>
  <rcc rId="16517" sId="1" odxf="1" dxf="1">
    <oc r="O1110">
      <f>SUM(O1111:O1114)</f>
    </oc>
    <nc r="O1110"/>
    <odxf>
      <font>
        <b/>
        <sz val="14"/>
        <name val="Times New Roman"/>
        <scheme val="none"/>
      </font>
    </odxf>
    <ndxf>
      <font>
        <b val="0"/>
        <sz val="8"/>
        <color indexed="8"/>
        <name val="Times New Roman"/>
        <scheme val="none"/>
      </font>
    </ndxf>
  </rcc>
  <rcc rId="16518" sId="1" odxf="1" dxf="1">
    <oc r="P1110">
      <f>SUM(P1111:P1114)</f>
    </oc>
    <nc r="P1110"/>
    <odxf>
      <font>
        <b/>
        <sz val="14"/>
        <name val="Times New Roman"/>
        <scheme val="none"/>
      </font>
      <numFmt numFmtId="4" formatCode="#,##0.00"/>
      <border outline="0">
        <right/>
      </border>
    </odxf>
    <ndxf>
      <font>
        <b val="0"/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ndxf>
  </rcc>
  <rcc rId="16519" sId="1" odxf="1" dxf="1">
    <oc r="A1111">
      <v>1</v>
    </oc>
    <nc r="A1111">
      <v>2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1111" start="0" length="0">
    <dxf>
      <font>
        <sz val="8"/>
        <color indexed="8"/>
        <name val="Times New Roman"/>
        <scheme val="none"/>
      </font>
    </dxf>
  </rfmt>
  <rcc rId="16520" sId="1" odxf="1" dxf="1" numFmtId="4">
    <oc r="C1111">
      <v>4925742</v>
    </oc>
    <nc r="C1111">
      <v>1060588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1" start="0" length="0">
    <dxf>
      <font>
        <sz val="8"/>
        <color indexed="8"/>
        <name val="Times New Roman"/>
        <scheme val="none"/>
      </font>
      <numFmt numFmtId="3" formatCode="#,##0"/>
    </dxf>
  </rfmt>
  <rfmt sheetId="1" sqref="E1111" start="0" length="0">
    <dxf>
      <font>
        <sz val="8"/>
        <color indexed="8"/>
        <name val="Times New Roman"/>
        <scheme val="none"/>
      </font>
      <numFmt numFmtId="3" formatCode="#,##0"/>
    </dxf>
  </rfmt>
  <rfmt sheetId="1" sqref="F1111" start="0" length="0">
    <dxf>
      <font>
        <sz val="8"/>
        <color indexed="8"/>
        <name val="Times New Roman"/>
        <scheme val="none"/>
      </font>
      <numFmt numFmtId="3" formatCode="#,##0"/>
    </dxf>
  </rfmt>
  <rcc rId="16521" sId="1" odxf="1" dxf="1" numFmtId="4">
    <nc r="G1111">
      <v>594.5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522" sId="1" odxf="1" dxf="1" numFmtId="4">
    <nc r="H1111">
      <v>1060588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11" start="0" length="0">
    <dxf>
      <font>
        <sz val="8"/>
        <color indexed="8"/>
        <name val="Times New Roman"/>
        <scheme val="none"/>
      </font>
    </dxf>
  </rfmt>
  <rfmt sheetId="1" sqref="J1111" start="0" length="0">
    <dxf>
      <font>
        <sz val="8"/>
        <color indexed="8"/>
        <name val="Times New Roman"/>
        <scheme val="none"/>
      </font>
      <numFmt numFmtId="3" formatCode="#,##0"/>
    </dxf>
  </rfmt>
  <rfmt sheetId="1" sqref="K1111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11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11" start="0" length="0">
    <dxf>
      <font>
        <sz val="8"/>
        <color indexed="8"/>
        <name val="Times New Roman"/>
        <scheme val="none"/>
      </font>
    </dxf>
  </rfmt>
  <rfmt sheetId="1" sqref="N1111" start="0" length="0">
    <dxf>
      <font>
        <sz val="8"/>
        <color indexed="8"/>
        <name val="Times New Roman"/>
        <scheme val="none"/>
      </font>
      <numFmt numFmtId="3" formatCode="#,##0"/>
    </dxf>
  </rfmt>
  <rfmt sheetId="1" sqref="O1111" start="0" length="0">
    <dxf>
      <font>
        <sz val="8"/>
        <color indexed="8"/>
        <name val="Times New Roman"/>
        <scheme val="none"/>
      </font>
    </dxf>
  </rfmt>
  <rfmt sheetId="1" sqref="P1111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cc rId="16523" sId="1" odxf="1" dxf="1">
    <oc r="A1112">
      <v>2</v>
    </oc>
    <nc r="A1112">
      <v>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1112" start="0" length="0">
    <dxf>
      <font>
        <sz val="8"/>
        <color indexed="8"/>
        <name val="Times New Roman"/>
        <scheme val="none"/>
      </font>
    </dxf>
  </rfmt>
  <rcc rId="16524" sId="1" odxf="1" dxf="1" numFmtId="4">
    <oc r="C1112">
      <v>1217236</v>
    </oc>
    <nc r="C1112">
      <v>1548512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D1112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E1112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F1112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cc rId="16525" sId="1" odxf="1" dxf="1" numFmtId="4">
    <oc r="G1112">
      <v>594.5</v>
    </oc>
    <nc r="G1112">
      <v>868</v>
    </nc>
    <odxf>
      <font>
        <sz val="14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cc rId="16526" sId="1" odxf="1" dxf="1" numFmtId="4">
    <oc r="H1112">
      <v>1217236</v>
    </oc>
    <nc r="H1112">
      <v>1548512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ndxf>
  </rcc>
  <rfmt sheetId="1" sqref="I1112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J1112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dxf>
  </rfmt>
  <rfmt sheetId="1" sqref="K1112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L1112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" sqref="M1112" start="0" length="0">
    <dxf>
      <font>
        <sz val="8"/>
        <color indexed="8"/>
        <name val="Times New Roman"/>
        <scheme val="none"/>
      </font>
    </dxf>
  </rfmt>
  <rfmt sheetId="1" sqref="N1112" start="0" length="0">
    <dxf>
      <font>
        <sz val="8"/>
        <color indexed="8"/>
        <name val="Times New Roman"/>
        <scheme val="none"/>
      </font>
      <numFmt numFmtId="3" formatCode="#,##0"/>
    </dxf>
  </rfmt>
  <rfmt sheetId="1" sqref="O1112" start="0" length="0">
    <dxf>
      <font>
        <sz val="8"/>
        <color indexed="8"/>
        <name val="Times New Roman"/>
        <scheme val="none"/>
      </font>
    </dxf>
  </rfmt>
  <rfmt sheetId="1" sqref="P1112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cc rId="16527" sId="1" odxf="1" dxf="1">
    <oc r="A1113">
      <v>3</v>
    </oc>
    <nc r="A1113">
      <v>4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1113" start="0" length="0">
    <dxf>
      <font>
        <sz val="8"/>
        <color indexed="8"/>
        <name val="Times New Roman"/>
        <scheme val="none"/>
      </font>
    </dxf>
  </rfmt>
  <rcc rId="16528" sId="1" odxf="1" dxf="1" numFmtId="4">
    <oc r="C1113">
      <v>1734226</v>
    </oc>
    <nc r="C1113">
      <v>1521752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3" start="0" length="0">
    <dxf>
      <font>
        <sz val="8"/>
        <color indexed="8"/>
        <name val="Times New Roman"/>
        <scheme val="none"/>
      </font>
      <numFmt numFmtId="3" formatCode="#,##0"/>
    </dxf>
  </rfmt>
  <rfmt sheetId="1" sqref="E1113" start="0" length="0">
    <dxf>
      <font>
        <sz val="8"/>
        <color indexed="8"/>
        <name val="Times New Roman"/>
        <scheme val="none"/>
      </font>
      <numFmt numFmtId="3" formatCode="#,##0"/>
    </dxf>
  </rfmt>
  <rfmt sheetId="1" sqref="F1113" start="0" length="0">
    <dxf>
      <font>
        <sz val="8"/>
        <color indexed="8"/>
        <name val="Times New Roman"/>
        <scheme val="none"/>
      </font>
      <numFmt numFmtId="3" formatCode="#,##0"/>
    </dxf>
  </rfmt>
  <rcc rId="16529" sId="1" odxf="1" dxf="1" numFmtId="4">
    <oc r="G1113">
      <v>868</v>
    </oc>
    <nc r="G1113">
      <v>853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530" sId="1" odxf="1" dxf="1" numFmtId="4">
    <oc r="H1113">
      <v>1734226</v>
    </oc>
    <nc r="H1113">
      <v>1521752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13" start="0" length="0">
    <dxf>
      <font>
        <sz val="8"/>
        <color indexed="8"/>
        <name val="Times New Roman"/>
        <scheme val="none"/>
      </font>
    </dxf>
  </rfmt>
  <rfmt sheetId="1" sqref="J1113" start="0" length="0">
    <dxf>
      <font>
        <sz val="8"/>
        <color indexed="8"/>
        <name val="Times New Roman"/>
        <scheme val="none"/>
      </font>
      <numFmt numFmtId="3" formatCode="#,##0"/>
    </dxf>
  </rfmt>
  <rfmt sheetId="1" sqref="K1113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13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13" start="0" length="0">
    <dxf>
      <font>
        <sz val="8"/>
        <color indexed="8"/>
        <name val="Times New Roman"/>
        <scheme val="none"/>
      </font>
    </dxf>
  </rfmt>
  <rfmt sheetId="1" sqref="N1113" start="0" length="0">
    <dxf>
      <font>
        <sz val="8"/>
        <color indexed="8"/>
        <name val="Times New Roman"/>
        <scheme val="none"/>
      </font>
      <numFmt numFmtId="3" formatCode="#,##0"/>
    </dxf>
  </rfmt>
  <rfmt sheetId="1" sqref="O1113" start="0" length="0">
    <dxf>
      <font>
        <sz val="8"/>
        <color indexed="8"/>
        <name val="Times New Roman"/>
        <scheme val="none"/>
      </font>
    </dxf>
  </rfmt>
  <rfmt sheetId="1" sqref="P1113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cc rId="16531" sId="1" odxf="1" dxf="1">
    <oc r="A1114">
      <v>4</v>
    </oc>
    <nc r="A1114">
      <v>5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1114" start="0" length="0">
    <dxf>
      <font>
        <sz val="8"/>
        <color indexed="8"/>
        <name val="Times New Roman"/>
        <scheme val="none"/>
      </font>
    </dxf>
  </rfmt>
  <rcc rId="16532" sId="1" odxf="1" dxf="1" numFmtId="4">
    <oc r="C1114">
      <v>1537673</v>
    </oc>
    <nc r="C1114">
      <v>1418633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4" start="0" length="0">
    <dxf>
      <font>
        <sz val="8"/>
        <color indexed="8"/>
        <name val="Times New Roman"/>
        <scheme val="none"/>
      </font>
      <numFmt numFmtId="3" formatCode="#,##0"/>
    </dxf>
  </rfmt>
  <rfmt sheetId="1" sqref="E1114" start="0" length="0">
    <dxf>
      <font>
        <sz val="8"/>
        <color indexed="8"/>
        <name val="Times New Roman"/>
        <scheme val="none"/>
      </font>
      <numFmt numFmtId="3" formatCode="#,##0"/>
    </dxf>
  </rfmt>
  <rfmt sheetId="1" sqref="F1114" start="0" length="0">
    <dxf>
      <font>
        <sz val="8"/>
        <color indexed="8"/>
        <name val="Times New Roman"/>
        <scheme val="none"/>
      </font>
      <numFmt numFmtId="3" formatCode="#,##0"/>
    </dxf>
  </rfmt>
  <rcc rId="16533" sId="1" odxf="1" dxf="1" numFmtId="4">
    <oc r="G1114">
      <v>853</v>
    </oc>
    <nc r="G1114">
      <v>809.2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534" sId="1" odxf="1" dxf="1" numFmtId="4">
    <oc r="H1114">
      <v>1537673</v>
    </oc>
    <nc r="H1114">
      <v>1418633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14" start="0" length="0">
    <dxf>
      <font>
        <sz val="8"/>
        <color indexed="8"/>
        <name val="Times New Roman"/>
        <scheme val="none"/>
      </font>
    </dxf>
  </rfmt>
  <rfmt sheetId="1" sqref="J1114" start="0" length="0">
    <dxf>
      <font>
        <sz val="8"/>
        <color indexed="8"/>
        <name val="Times New Roman"/>
        <scheme val="none"/>
      </font>
      <numFmt numFmtId="3" formatCode="#,##0"/>
    </dxf>
  </rfmt>
  <rfmt sheetId="1" sqref="K1114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14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M1114" start="0" length="0">
    <dxf>
      <font>
        <sz val="8"/>
        <color indexed="8"/>
        <name val="Times New Roman"/>
        <scheme val="none"/>
      </font>
    </dxf>
  </rfmt>
  <rfmt sheetId="1" sqref="N1114" start="0" length="0">
    <dxf>
      <font>
        <sz val="8"/>
        <color indexed="8"/>
        <name val="Times New Roman"/>
        <scheme val="none"/>
      </font>
      <numFmt numFmtId="3" formatCode="#,##0"/>
    </dxf>
  </rfmt>
  <rfmt sheetId="1" sqref="O1114" start="0" length="0">
    <dxf>
      <font>
        <sz val="8"/>
        <color indexed="8"/>
        <name val="Times New Roman"/>
        <scheme val="none"/>
      </font>
    </dxf>
  </rfmt>
  <rfmt sheetId="1" sqref="P1114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15" start="0" length="0">
    <dxf>
      <font>
        <b val="0"/>
        <sz val="8"/>
        <color indexed="8"/>
        <name val="Times New Roman"/>
        <scheme val="none"/>
      </font>
      <alignment horizontal="center" wrapText="1" readingOrder="0"/>
    </dxf>
  </rfmt>
  <rfmt sheetId="1" sqref="B1115" start="0" length="0">
    <dxf>
      <font>
        <b val="0"/>
        <sz val="8"/>
        <color indexed="8"/>
        <name val="Times New Roman"/>
        <scheme val="none"/>
      </font>
      <alignment horizontal="center" wrapText="1" readingOrder="0"/>
    </dxf>
  </rfmt>
  <rfmt sheetId="1" sqref="C1115" start="0" length="0">
    <dxf>
      <font>
        <b val="0"/>
        <sz val="8"/>
        <color indexed="8"/>
        <name val="Times New Roman"/>
        <scheme val="none"/>
      </font>
    </dxf>
  </rfmt>
  <rfmt sheetId="1" sqref="D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E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F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G1115" start="0" length="0">
    <dxf>
      <font>
        <b val="0"/>
        <sz val="8"/>
        <color indexed="8"/>
        <name val="Times New Roman"/>
        <scheme val="none"/>
      </font>
    </dxf>
  </rfmt>
  <rfmt sheetId="1" sqref="H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I1115" start="0" length="0">
    <dxf>
      <font>
        <b val="0"/>
        <sz val="8"/>
        <color indexed="8"/>
        <name val="Times New Roman"/>
        <scheme val="none"/>
      </font>
    </dxf>
  </rfmt>
  <rfmt sheetId="1" sqref="J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K1115" start="0" length="0">
    <dxf>
      <font>
        <b val="0"/>
        <sz val="8"/>
        <color indexed="8"/>
        <name val="Times New Roman"/>
        <scheme val="none"/>
      </font>
      <alignment horizontal="general" readingOrder="0"/>
    </dxf>
  </rfmt>
  <rfmt sheetId="1" sqref="L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M1115" start="0" length="0">
    <dxf>
      <font>
        <b val="0"/>
        <sz val="8"/>
        <color indexed="8"/>
        <name val="Times New Roman"/>
        <scheme val="none"/>
      </font>
    </dxf>
  </rfmt>
  <rfmt sheetId="1" sqref="N1115" start="0" length="0">
    <dxf>
      <font>
        <b val="0"/>
        <sz val="8"/>
        <color indexed="8"/>
        <name val="Times New Roman"/>
        <scheme val="none"/>
      </font>
      <numFmt numFmtId="3" formatCode="#,##0"/>
    </dxf>
  </rfmt>
  <rfmt sheetId="1" sqref="O1115" start="0" length="0">
    <dxf>
      <font>
        <b val="0"/>
        <sz val="8"/>
        <color indexed="8"/>
        <name val="Times New Roman"/>
        <scheme val="none"/>
      </font>
    </dxf>
  </rfmt>
  <rfmt sheetId="1" sqref="P1115" start="0" length="0">
    <dxf>
      <font>
        <b val="0"/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16" start="0" length="0">
    <dxf>
      <font>
        <sz val="8"/>
        <color indexed="8"/>
        <name val="Times New Roman"/>
        <scheme val="none"/>
      </font>
    </dxf>
  </rfmt>
  <rfmt sheetId="1" sqref="B1116" start="0" length="0">
    <dxf>
      <font>
        <sz val="8"/>
        <color indexed="8"/>
        <name val="Times New Roman"/>
        <scheme val="none"/>
      </font>
    </dxf>
  </rfmt>
  <rcc rId="16535" sId="1" odxf="1" dxf="1" numFmtId="4">
    <oc r="C1116">
      <f>Q1116</f>
    </oc>
    <nc r="C1116">
      <v>3461509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6" start="0" length="0">
    <dxf>
      <font>
        <sz val="8"/>
        <color indexed="8"/>
        <name val="Times New Roman"/>
        <scheme val="none"/>
      </font>
      <numFmt numFmtId="3" formatCode="#,##0"/>
    </dxf>
  </rfmt>
  <rfmt sheetId="1" sqref="E1116" start="0" length="0">
    <dxf>
      <font>
        <sz val="8"/>
        <color indexed="8"/>
        <name val="Times New Roman"/>
        <scheme val="none"/>
      </font>
      <numFmt numFmtId="3" formatCode="#,##0"/>
    </dxf>
  </rfmt>
  <rfmt sheetId="1" sqref="F1116" start="0" length="0">
    <dxf>
      <font>
        <sz val="8"/>
        <color indexed="8"/>
        <name val="Times New Roman"/>
        <scheme val="none"/>
      </font>
      <numFmt numFmtId="3" formatCode="#,##0"/>
    </dxf>
  </rfmt>
  <rfmt sheetId="1" sqref="G1116" start="0" length="0">
    <dxf>
      <font>
        <sz val="8"/>
        <color indexed="8"/>
        <name val="Times New Roman"/>
        <scheme val="none"/>
      </font>
    </dxf>
  </rfmt>
  <rfmt sheetId="1" sqref="H1116" start="0" length="0">
    <dxf>
      <font>
        <sz val="8"/>
        <color indexed="8"/>
        <name val="Times New Roman"/>
        <scheme val="none"/>
      </font>
      <numFmt numFmtId="3" formatCode="#,##0"/>
    </dxf>
  </rfmt>
  <rfmt sheetId="1" sqref="I1116" start="0" length="0">
    <dxf>
      <font>
        <sz val="8"/>
        <color indexed="8"/>
        <name val="Times New Roman"/>
        <scheme val="none"/>
      </font>
    </dxf>
  </rfmt>
  <rfmt sheetId="1" sqref="J1116" start="0" length="0">
    <dxf>
      <font>
        <sz val="8"/>
        <color indexed="8"/>
        <name val="Times New Roman"/>
        <scheme val="none"/>
      </font>
      <numFmt numFmtId="3" formatCode="#,##0"/>
    </dxf>
  </rfmt>
  <rfmt sheetId="1" sqref="K1116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16" start="0" length="0">
    <dxf>
      <font>
        <sz val="8"/>
        <color indexed="8"/>
        <name val="Times New Roman"/>
        <scheme val="none"/>
      </font>
      <numFmt numFmtId="3" formatCode="#,##0"/>
    </dxf>
  </rfmt>
  <rfmt sheetId="1" sqref="M1116" start="0" length="0">
    <dxf>
      <font>
        <sz val="8"/>
        <color indexed="8"/>
        <name val="Times New Roman"/>
        <scheme val="none"/>
      </font>
    </dxf>
  </rfmt>
  <rfmt sheetId="1" sqref="N1116" start="0" length="0">
    <dxf>
      <font>
        <sz val="8"/>
        <color indexed="8"/>
        <name val="Times New Roman"/>
        <scheme val="none"/>
      </font>
      <numFmt numFmtId="3" formatCode="#,##0"/>
    </dxf>
  </rfmt>
  <rfmt sheetId="1" sqref="O1116" start="0" length="0">
    <dxf>
      <font>
        <sz val="8"/>
        <color indexed="8"/>
        <name val="Times New Roman"/>
        <scheme val="none"/>
      </font>
    </dxf>
  </rfmt>
  <rfmt sheetId="1" sqref="P1116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17" start="0" length="0">
    <dxf>
      <font>
        <sz val="8"/>
        <color indexed="8"/>
        <name val="Times New Roman"/>
        <scheme val="none"/>
      </font>
    </dxf>
  </rfmt>
  <rfmt sheetId="1" sqref="B1117" start="0" length="0">
    <dxf>
      <font>
        <sz val="8"/>
        <color indexed="8"/>
        <name val="Times New Roman"/>
        <scheme val="none"/>
      </font>
    </dxf>
  </rfmt>
  <rfmt sheetId="1" sqref="C1117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D1117" start="0" length="0">
    <dxf>
      <font>
        <sz val="8"/>
        <color indexed="8"/>
        <name val="Times New Roman"/>
        <scheme val="none"/>
      </font>
      <numFmt numFmtId="3" formatCode="#,##0"/>
    </dxf>
  </rfmt>
  <rfmt sheetId="1" sqref="E1117" start="0" length="0">
    <dxf>
      <font>
        <sz val="8"/>
        <color indexed="8"/>
        <name val="Times New Roman"/>
        <scheme val="none"/>
      </font>
      <numFmt numFmtId="3" formatCode="#,##0"/>
    </dxf>
  </rfmt>
  <rfmt sheetId="1" sqref="F1117" start="0" length="0">
    <dxf>
      <font>
        <sz val="8"/>
        <color indexed="8"/>
        <name val="Times New Roman"/>
        <scheme val="none"/>
      </font>
      <numFmt numFmtId="3" formatCode="#,##0"/>
    </dxf>
  </rfmt>
  <rfmt sheetId="1" sqref="G1117" start="0" length="0">
    <dxf>
      <font>
        <sz val="8"/>
        <color indexed="8"/>
        <name val="Times New Roman"/>
        <scheme val="none"/>
      </font>
    </dxf>
  </rfmt>
  <rfmt sheetId="1" sqref="H1117" start="0" length="0">
    <dxf>
      <font>
        <sz val="8"/>
        <color indexed="8"/>
        <name val="Times New Roman"/>
        <scheme val="none"/>
      </font>
      <numFmt numFmtId="3" formatCode="#,##0"/>
    </dxf>
  </rfmt>
  <rfmt sheetId="1" sqref="I1117" start="0" length="0">
    <dxf>
      <font>
        <sz val="8"/>
        <color indexed="8"/>
        <name val="Times New Roman"/>
        <scheme val="none"/>
      </font>
    </dxf>
  </rfmt>
  <rfmt sheetId="1" sqref="J1117" start="0" length="0">
    <dxf>
      <font>
        <sz val="8"/>
        <color indexed="8"/>
        <name val="Times New Roman"/>
        <scheme val="none"/>
      </font>
      <numFmt numFmtId="3" formatCode="#,##0"/>
    </dxf>
  </rfmt>
  <rcc rId="16536" sId="1" odxf="1" dxf="1" numFmtId="4">
    <nc r="K1117">
      <v>100</v>
    </nc>
    <odxf>
      <font>
        <sz val="14"/>
        <color indexed="8"/>
        <name val="Times New Roman"/>
        <scheme val="none"/>
      </font>
      <fill>
        <patternFill patternType="solid">
          <bgColor rgb="FFFF0000"/>
        </patternFill>
      </fill>
      <alignment horizontal="right" readingOrder="0"/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cc rId="16537" sId="1" odxf="1" dxf="1" numFmtId="4">
    <nc r="L1117">
      <v>98400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rgb="FFFF0000"/>
        </patternFill>
      </fill>
    </odxf>
    <n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</ndxf>
  </rcc>
  <rfmt sheetId="1" sqref="M1117" start="0" length="0">
    <dxf>
      <font>
        <sz val="8"/>
        <color indexed="8"/>
        <name val="Times New Roman"/>
        <scheme val="none"/>
      </font>
    </dxf>
  </rfmt>
  <rfmt sheetId="1" sqref="N1117" start="0" length="0">
    <dxf>
      <font>
        <sz val="8"/>
        <color indexed="8"/>
        <name val="Times New Roman"/>
        <scheme val="none"/>
      </font>
      <numFmt numFmtId="3" formatCode="#,##0"/>
    </dxf>
  </rfmt>
  <rfmt sheetId="1" sqref="O1117" start="0" length="0">
    <dxf>
      <font>
        <sz val="8"/>
        <color indexed="8"/>
        <name val="Times New Roman"/>
        <scheme val="none"/>
      </font>
    </dxf>
  </rfmt>
  <rcc rId="16538" sId="1" odxf="1" dxf="1" numFmtId="4">
    <oc r="P1117">
      <v>1463711</v>
    </oc>
    <nc r="P1117">
      <v>1371311</v>
    </nc>
    <odxf>
      <font>
        <sz val="14"/>
        <color indexed="8"/>
        <name val="Times New Roman"/>
        <scheme val="none"/>
      </font>
      <numFmt numFmtId="4" formatCode="#,##0.00"/>
      <border outline="0">
        <right/>
      </border>
    </odxf>
    <n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ndxf>
  </rcc>
  <rfmt sheetId="1" sqref="A1118" start="0" length="0">
    <dxf>
      <font>
        <sz val="8"/>
        <color indexed="8"/>
        <name val="Times New Roman"/>
        <scheme val="none"/>
      </font>
    </dxf>
  </rfmt>
  <rfmt sheetId="1" sqref="B1118" start="0" length="0">
    <dxf>
      <font>
        <sz val="8"/>
        <color indexed="8"/>
        <name val="Times New Roman"/>
        <scheme val="none"/>
      </font>
    </dxf>
  </rfmt>
  <rcc rId="16539" sId="1" odxf="1" dxf="1" numFmtId="4">
    <oc r="C1118">
      <v>1902249.8</v>
    </oc>
    <nc r="C1118">
      <v>1902249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8" start="0" length="0">
    <dxf>
      <font>
        <sz val="8"/>
        <color indexed="8"/>
        <name val="Times New Roman"/>
        <scheme val="none"/>
      </font>
      <numFmt numFmtId="3" formatCode="#,##0"/>
    </dxf>
  </rfmt>
  <rfmt sheetId="1" sqref="E1118" start="0" length="0">
    <dxf>
      <font>
        <sz val="8"/>
        <color indexed="8"/>
        <name val="Times New Roman"/>
        <scheme val="none"/>
      </font>
      <numFmt numFmtId="3" formatCode="#,##0"/>
    </dxf>
  </rfmt>
  <rfmt sheetId="1" sqref="F1118" start="0" length="0">
    <dxf>
      <font>
        <sz val="8"/>
        <color indexed="8"/>
        <name val="Times New Roman"/>
        <scheme val="none"/>
      </font>
      <numFmt numFmtId="3" formatCode="#,##0"/>
    </dxf>
  </rfmt>
  <rfmt sheetId="1" sqref="G1118" start="0" length="0">
    <dxf>
      <font>
        <sz val="8"/>
        <color indexed="8"/>
        <name val="Times New Roman"/>
        <scheme val="none"/>
      </font>
    </dxf>
  </rfmt>
  <rfmt sheetId="1" sqref="H1118" start="0" length="0">
    <dxf>
      <font>
        <sz val="8"/>
        <color indexed="8"/>
        <name val="Times New Roman"/>
        <scheme val="none"/>
      </font>
      <numFmt numFmtId="3" formatCode="#,##0"/>
    </dxf>
  </rfmt>
  <rfmt sheetId="1" sqref="I1118" start="0" length="0">
    <dxf>
      <font>
        <sz val="8"/>
        <color indexed="8"/>
        <name val="Times New Roman"/>
        <scheme val="none"/>
      </font>
    </dxf>
  </rfmt>
  <rfmt sheetId="1" sqref="J1118" start="0" length="0">
    <dxf>
      <font>
        <sz val="8"/>
        <color indexed="8"/>
        <name val="Times New Roman"/>
        <scheme val="none"/>
      </font>
      <numFmt numFmtId="3" formatCode="#,##0"/>
    </dxf>
  </rfmt>
  <rcc rId="16540" sId="1" odxf="1" dxf="1" numFmtId="4">
    <nc r="K1118">
      <v>120</v>
    </nc>
    <odxf>
      <font>
        <sz val="14"/>
        <color indexed="8"/>
        <name val="Times New Roman"/>
        <scheme val="none"/>
      </font>
      <alignment horizontal="right" readingOrder="0"/>
    </odxf>
    <ndxf>
      <font>
        <sz val="8"/>
        <color indexed="8"/>
        <name val="Times New Roman"/>
        <scheme val="none"/>
      </font>
      <alignment horizontal="general" readingOrder="0"/>
    </ndxf>
  </rcc>
  <rcc rId="16541" sId="1" odxf="1" dxf="1" numFmtId="4">
    <nc r="L1118">
      <v>118198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cc rId="16542" sId="1" odxf="1" dxf="1" numFmtId="4">
    <oc r="M1118">
      <v>120</v>
    </oc>
    <nc r="M1118"/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543" sId="1" odxf="1" dxf="1" numFmtId="4">
    <oc r="N1118">
      <v>118198</v>
    </oc>
    <nc r="N1118"/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O1118" start="0" length="0">
    <dxf>
      <font>
        <sz val="8"/>
        <color indexed="8"/>
        <name val="Times New Roman"/>
        <scheme val="none"/>
      </font>
    </dxf>
  </rfmt>
  <rfmt sheetId="1" sqref="P1118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19" start="0" length="0">
    <dxf>
      <font>
        <sz val="8"/>
        <color indexed="8"/>
        <name val="Times New Roman"/>
        <scheme val="none"/>
      </font>
    </dxf>
  </rfmt>
  <rfmt sheetId="1" sqref="B1119" start="0" length="0">
    <dxf>
      <font>
        <sz val="8"/>
        <color indexed="8"/>
        <name val="Times New Roman"/>
        <scheme val="none"/>
      </font>
    </dxf>
  </rfmt>
  <rcc rId="16544" sId="1" odxf="1" dxf="1" numFmtId="4">
    <oc r="C1119">
      <v>1579972</v>
    </oc>
    <nc r="C1119">
      <v>1449143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D1119" start="0" length="0">
    <dxf>
      <font>
        <sz val="8"/>
        <color indexed="8"/>
        <name val="Times New Roman"/>
        <scheme val="none"/>
      </font>
      <numFmt numFmtId="3" formatCode="#,##0"/>
    </dxf>
  </rfmt>
  <rfmt sheetId="1" sqref="E1119" start="0" length="0">
    <dxf>
      <font>
        <sz val="8"/>
        <color indexed="8"/>
        <name val="Times New Roman"/>
        <scheme val="none"/>
      </font>
      <numFmt numFmtId="3" formatCode="#,##0"/>
    </dxf>
  </rfmt>
  <rfmt sheetId="1" sqref="F1119" start="0" length="0">
    <dxf>
      <font>
        <sz val="8"/>
        <color indexed="8"/>
        <name val="Times New Roman"/>
        <scheme val="none"/>
      </font>
      <numFmt numFmtId="3" formatCode="#,##0"/>
    </dxf>
  </rfmt>
  <rfmt sheetId="1" sqref="G1119" start="0" length="0">
    <dxf>
      <font>
        <sz val="8"/>
        <color indexed="8"/>
        <name val="Times New Roman"/>
        <scheme val="none"/>
      </font>
    </dxf>
  </rfmt>
  <rcc rId="16545" sId="1" odxf="1" dxf="1" numFmtId="4">
    <oc r="H1119">
      <v>1579972</v>
    </oc>
    <nc r="H1119">
      <v>1449143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I1119" start="0" length="0">
    <dxf>
      <font>
        <sz val="8"/>
        <color indexed="8"/>
        <name val="Times New Roman"/>
        <scheme val="none"/>
      </font>
    </dxf>
  </rfmt>
  <rfmt sheetId="1" sqref="J1119" start="0" length="0">
    <dxf>
      <font>
        <sz val="8"/>
        <color indexed="8"/>
        <name val="Times New Roman"/>
        <scheme val="none"/>
      </font>
      <numFmt numFmtId="3" formatCode="#,##0"/>
    </dxf>
  </rfmt>
  <rfmt sheetId="1" sqref="K1119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19" start="0" length="0">
    <dxf>
      <font>
        <sz val="8"/>
        <color indexed="8"/>
        <name val="Times New Roman"/>
        <scheme val="none"/>
      </font>
      <numFmt numFmtId="3" formatCode="#,##0"/>
    </dxf>
  </rfmt>
  <rfmt sheetId="1" sqref="M1119" start="0" length="0">
    <dxf>
      <font>
        <sz val="8"/>
        <color indexed="8"/>
        <name val="Times New Roman"/>
        <scheme val="none"/>
      </font>
    </dxf>
  </rfmt>
  <rfmt sheetId="1" sqref="N1119" start="0" length="0">
    <dxf>
      <font>
        <sz val="8"/>
        <color indexed="8"/>
        <name val="Times New Roman"/>
        <scheme val="none"/>
      </font>
      <numFmt numFmtId="3" formatCode="#,##0"/>
    </dxf>
  </rfmt>
  <rfmt sheetId="1" sqref="O1119" start="0" length="0">
    <dxf>
      <font>
        <sz val="8"/>
        <color indexed="8"/>
        <name val="Times New Roman"/>
        <scheme val="none"/>
      </font>
    </dxf>
  </rfmt>
  <rfmt sheetId="1" sqref="P1119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20" start="0" length="0">
    <dxf>
      <font>
        <sz val="8"/>
        <color indexed="8"/>
        <name val="Times New Roman"/>
        <scheme val="none"/>
      </font>
    </dxf>
  </rfmt>
  <rfmt sheetId="1" sqref="B1120" start="0" length="0">
    <dxf>
      <font>
        <sz val="8"/>
        <color indexed="8"/>
        <name val="Times New Roman"/>
        <scheme val="none"/>
      </font>
    </dxf>
  </rfmt>
  <rfmt sheetId="1" sqref="C1120" start="0" length="0">
    <dxf>
      <font>
        <sz val="8"/>
        <color indexed="8"/>
        <name val="Times New Roman"/>
        <scheme val="none"/>
      </font>
    </dxf>
  </rfmt>
  <rfmt sheetId="1" sqref="D1120" start="0" length="0">
    <dxf>
      <font>
        <sz val="8"/>
        <color indexed="8"/>
        <name val="Times New Roman"/>
        <scheme val="none"/>
      </font>
      <numFmt numFmtId="3" formatCode="#,##0"/>
    </dxf>
  </rfmt>
  <rfmt sheetId="1" sqref="E1120" start="0" length="0">
    <dxf>
      <font>
        <sz val="8"/>
        <color indexed="8"/>
        <name val="Times New Roman"/>
        <scheme val="none"/>
      </font>
      <numFmt numFmtId="3" formatCode="#,##0"/>
    </dxf>
  </rfmt>
  <rfmt sheetId="1" sqref="F1120" start="0" length="0">
    <dxf>
      <font>
        <sz val="8"/>
        <color indexed="8"/>
        <name val="Times New Roman"/>
        <scheme val="none"/>
      </font>
      <numFmt numFmtId="3" formatCode="#,##0"/>
    </dxf>
  </rfmt>
  <rfmt sheetId="1" sqref="G1120" start="0" length="0">
    <dxf>
      <font>
        <sz val="8"/>
        <color indexed="8"/>
        <name val="Times New Roman"/>
        <scheme val="none"/>
      </font>
    </dxf>
  </rfmt>
  <rfmt sheetId="1" sqref="H1120" start="0" length="0">
    <dxf>
      <font>
        <sz val="8"/>
        <color indexed="8"/>
        <name val="Times New Roman"/>
        <scheme val="none"/>
      </font>
      <numFmt numFmtId="3" formatCode="#,##0"/>
    </dxf>
  </rfmt>
  <rfmt sheetId="1" sqref="I1120" start="0" length="0">
    <dxf>
      <font>
        <sz val="8"/>
        <color indexed="8"/>
        <name val="Times New Roman"/>
        <scheme val="none"/>
      </font>
    </dxf>
  </rfmt>
  <rfmt sheetId="1" sqref="J1120" start="0" length="0">
    <dxf>
      <font>
        <sz val="8"/>
        <color indexed="8"/>
        <name val="Times New Roman"/>
        <scheme val="none"/>
      </font>
      <numFmt numFmtId="3" formatCode="#,##0"/>
    </dxf>
  </rfmt>
  <rfmt sheetId="1" sqref="K1120" start="0" length="0">
    <dxf>
      <font>
        <sz val="8"/>
        <color indexed="8"/>
        <name val="Times New Roman"/>
        <scheme val="none"/>
      </font>
      <alignment horizontal="general" readingOrder="0"/>
    </dxf>
  </rfmt>
  <rfmt sheetId="1" sqref="L1120" start="0" length="0">
    <dxf>
      <font>
        <sz val="8"/>
        <color indexed="8"/>
        <name val="Times New Roman"/>
        <scheme val="none"/>
      </font>
      <numFmt numFmtId="3" formatCode="#,##0"/>
    </dxf>
  </rfmt>
  <rfmt sheetId="1" sqref="M1120" start="0" length="0">
    <dxf>
      <font>
        <sz val="8"/>
        <color indexed="8"/>
        <name val="Times New Roman"/>
        <scheme val="none"/>
      </font>
    </dxf>
  </rfmt>
  <rfmt sheetId="1" sqref="N1120" start="0" length="0">
    <dxf>
      <font>
        <sz val="8"/>
        <color indexed="8"/>
        <name val="Times New Roman"/>
        <scheme val="none"/>
      </font>
      <numFmt numFmtId="3" formatCode="#,##0"/>
    </dxf>
  </rfmt>
  <rfmt sheetId="1" sqref="O1120" start="0" length="0">
    <dxf>
      <font>
        <sz val="8"/>
        <color indexed="8"/>
        <name val="Times New Roman"/>
        <scheme val="none"/>
      </font>
    </dxf>
  </rfmt>
  <rfmt sheetId="1" sqref="P1120" start="0" length="0">
    <dxf>
      <font>
        <sz val="8"/>
        <color indexed="8"/>
        <name val="Times New Roman"/>
        <scheme val="none"/>
      </font>
      <numFmt numFmtId="3" formatCode="#,##0"/>
      <border outline="0">
        <right style="thin">
          <color indexed="64"/>
        </right>
      </border>
    </dxf>
  </rfmt>
  <rfmt sheetId="1" sqref="A1105:P1120" start="0" length="2147483647">
    <dxf>
      <font>
        <sz val="14"/>
      </font>
    </dxf>
  </rfmt>
  <rfmt sheetId="1" sqref="A1105">
    <dxf>
      <alignment wrapText="0" readingOrder="0"/>
    </dxf>
  </rfmt>
  <rfmt sheetId="1" sqref="A1109">
    <dxf>
      <alignment wrapText="0" readingOrder="0"/>
    </dxf>
  </rfmt>
  <rfmt sheetId="1" sqref="A1115">
    <dxf>
      <alignment wrapText="0" readingOrder="0"/>
    </dxf>
  </rfmt>
  <rfmt sheetId="1" xfDxf="1" sqref="A1105" start="0" length="0">
    <dxf>
      <font>
        <sz val="14"/>
        <color indexed="8"/>
        <name val="Times New Roman"/>
        <scheme val="none"/>
      </font>
      <alignment horizontal="left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05" start="0" length="2147483647">
    <dxf>
      <font>
        <b/>
      </font>
    </dxf>
  </rfmt>
  <rfmt sheetId="1" sqref="A1109" start="0" length="0">
    <dxf>
      <font>
        <b/>
        <sz val="14"/>
        <color indexed="8"/>
        <name val="Times New Roman"/>
        <scheme val="none"/>
      </font>
    </dxf>
  </rfmt>
  <rfmt sheetId="1" sqref="A1115" start="0" length="0">
    <dxf>
      <font>
        <b/>
        <sz val="14"/>
        <color indexed="8"/>
        <name val="Times New Roman"/>
        <scheme val="none"/>
      </font>
      <alignment horizontal="left" readingOrder="0"/>
    </dxf>
  </rfmt>
  <rcc rId="16546" sId="1">
    <oc r="A1109">
      <v>4</v>
    </oc>
    <nc r="A1109" t="inlineStr">
      <is>
        <t>Итого по Благовещенскому району 2018 год</t>
      </is>
    </nc>
  </rcc>
  <rfmt sheetId="1" sqref="A1115">
    <dxf>
      <alignment vertical="bottom" readingOrder="0"/>
    </dxf>
  </rfmt>
  <rfmt sheetId="1" sqref="A1109">
    <dxf>
      <alignment vertical="bottom" readingOrder="0"/>
    </dxf>
  </rfmt>
  <rfmt sheetId="1" sqref="A1105">
    <dxf>
      <alignment vertical="bottom" readingOrder="0"/>
    </dxf>
  </rfmt>
  <rfmt sheetId="1" sqref="A1115:XFD1115" start="0" length="2147483647">
    <dxf>
      <font>
        <b val="0"/>
      </font>
    </dxf>
  </rfmt>
  <rfmt sheetId="1" sqref="A1115:XFD1115" start="0" length="2147483647">
    <dxf>
      <font>
        <b/>
      </font>
    </dxf>
  </rfmt>
  <rcc rId="16547" sId="1">
    <oc r="B1106" t="inlineStr">
      <is>
        <t xml:space="preserve">Благовещенский район, р.п. Степное Озеро, ул. Рихарда Зорге, д. 12 </t>
      </is>
    </oc>
    <nc r="B1106" t="inlineStr">
      <is>
        <t xml:space="preserve">Благовещенский район, р.п. Степное Озеро, ул. Р.Зорге, д. 12 </t>
      </is>
    </nc>
  </rcc>
  <rcc rId="16548" sId="1">
    <nc r="B1110" t="inlineStr">
      <is>
        <t>Благовещенский район, р.п. Степное Озеро, 
ул. Пролетарская, д. 4</t>
      </is>
    </nc>
  </rcc>
  <rcc rId="16549" sId="1">
    <oc r="B1111" t="inlineStr">
      <is>
        <t>Благовещенский район, р.п. Степное Озеро, 
ул. Пролетарская, д. 4</t>
      </is>
    </oc>
    <nc r="B1111" t="inlineStr">
      <is>
        <t xml:space="preserve">Благовещенский район, р.п. Благовещекна, 
пер. Чапаевский, д. 80 </t>
      </is>
    </nc>
  </rcc>
  <rcc rId="16550" sId="1">
    <oc r="B1112" t="inlineStr">
      <is>
        <t xml:space="preserve">Благовещенский район, р.п. Благовещенка, 
пер. Чапаевский, д. 80 </t>
      </is>
    </oc>
    <nc r="B1112" t="inlineStr">
      <is>
        <t>Благовещенский район, р.п. Благовещенка, 
пер. Чапаевский, д. 46</t>
      </is>
    </nc>
  </rcc>
  <rcc rId="16551" sId="1">
    <oc r="B1113" t="inlineStr">
      <is>
        <t>Благовещенский район, р.п. Благовещенка, 
пер. Чапаевский, д. 46</t>
      </is>
    </oc>
    <nc r="B1113" t="inlineStr">
      <is>
        <t>Благовещенский район, р.п. Благовещенка, ул. Победы, д. 46Б</t>
      </is>
    </nc>
  </rcc>
  <rcc rId="16552" sId="1">
    <oc r="B1114" t="inlineStr">
      <is>
        <t>Благовещенский район, р.п. Благовещенка, ул. Победы, д. 46Б</t>
      </is>
    </oc>
    <nc r="B1114" t="inlineStr">
      <is>
        <t>Благовещенский район, р.п Благовещенка, ул. Кольцевая, д. 4</t>
      </is>
    </nc>
  </rcc>
  <rcc rId="16553" sId="1">
    <oc r="B1118" t="inlineStr">
      <is>
        <t xml:space="preserve">Благовещенский район, р.п. Благовещенка, 
ул. Социалистическая, д. 7 </t>
      </is>
    </oc>
    <nc r="B1118" t="inlineStr">
      <is>
        <t xml:space="preserve">Благовещенский район, р.п. Благовещенка,
ул. Социалистическая, д. 7 </t>
      </is>
    </nc>
  </rcc>
  <rfmt sheetId="1" sqref="Q1105" start="0" length="0">
    <dxf>
      <font>
        <b val="0"/>
        <sz val="8"/>
        <color indexed="8"/>
        <name val="Times New Roman"/>
        <scheme val="none"/>
      </font>
      <numFmt numFmtId="3" formatCode="#,##0"/>
      <alignment horizontal="right" readingOrder="0"/>
    </dxf>
  </rfmt>
  <rcc rId="16554" sId="1" odxf="1" dxf="1" numFmtId="4">
    <oc r="Q1106">
      <v>4543195</v>
    </oc>
    <nc r="Q1106">
      <v>4336466</v>
    </nc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Q1107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08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09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cc rId="16555" sId="1" odxf="1" dxf="1" numFmtId="4">
    <oc r="Q1110">
      <f>SUM(Q1111:Q1114)</f>
    </oc>
    <nc r="Q1110">
      <v>4925742</v>
    </nc>
    <odxf>
      <font>
        <b/>
        <sz val="14"/>
        <name val="Times New Roman"/>
        <scheme val="none"/>
      </font>
      <numFmt numFmtId="4" formatCode="#,##0.00"/>
      <alignment horizontal="general" readingOrder="0"/>
    </odxf>
    <ndxf>
      <font>
        <b val="0"/>
        <sz val="8"/>
        <color indexed="8"/>
        <name val="Times New Roman"/>
        <scheme val="none"/>
      </font>
      <numFmt numFmtId="3" formatCode="#,##0"/>
      <alignment horizontal="right" readingOrder="0"/>
    </ndxf>
  </rcc>
  <rcc rId="16556" sId="1" odxf="1" dxf="1" numFmtId="4">
    <oc r="Q1111">
      <v>4925742</v>
    </oc>
    <nc r="Q1111"/>
    <odxf>
      <font>
        <sz val="14"/>
        <color indexed="8"/>
        <name val="Times New Roman"/>
        <scheme val="none"/>
      </font>
      <numFmt numFmtId="4" formatCode="#,##0.00"/>
    </odxf>
    <ndxf>
      <font>
        <sz val="8"/>
        <color indexed="8"/>
        <name val="Times New Roman"/>
        <scheme val="none"/>
      </font>
      <numFmt numFmtId="3" formatCode="#,##0"/>
    </ndxf>
  </rcc>
  <rfmt sheetId="1" sqref="Q1112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3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4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5" start="0" length="0">
    <dxf>
      <font>
        <b val="0"/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6" start="0" length="0">
    <dxf>
      <font>
        <sz val="8"/>
        <color indexed="8"/>
        <name val="Times New Roman"/>
        <scheme val="none"/>
      </font>
      <numFmt numFmtId="3" formatCode="#,##0"/>
    </dxf>
  </rfmt>
  <rfmt sheetId="1" sqref="Q1117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8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19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20" start="0" length="0">
    <dxf>
      <font>
        <sz val="8"/>
        <color indexed="8"/>
        <name val="Times New Roman"/>
        <scheme val="none"/>
      </font>
      <numFmt numFmtId="3" formatCode="#,##0"/>
      <alignment horizontal="right" readingOrder="0"/>
    </dxf>
  </rfmt>
  <rfmt sheetId="1" sqref="Q1105:Q1120" start="0" length="2147483647">
    <dxf>
      <font>
        <sz val="14"/>
      </font>
    </dxf>
  </rfmt>
  <rcc rId="16557" sId="1" numFmtId="4">
    <oc r="C1105">
      <f>SUM(C1106:C1109)</f>
    </oc>
    <nc r="C1105">
      <f>SUM(C1106:C1108)</f>
    </nc>
  </rcc>
  <rcc rId="16558" sId="1" odxf="1" dxf="1">
    <oc r="D1105">
      <f>SUM(D1106:D1109)</f>
    </oc>
    <nc r="D1105">
      <f>SUM(D1106:D1108)</f>
    </nc>
    <ndxf>
      <numFmt numFmtId="4" formatCode="#,##0.00"/>
    </ndxf>
  </rcc>
  <rcc rId="16559" sId="1" odxf="1" dxf="1">
    <oc r="E1105">
      <f>SUM(E1106:E1109)</f>
    </oc>
    <nc r="E1105">
      <f>SUM(E1106:E1108)</f>
    </nc>
    <ndxf>
      <numFmt numFmtId="4" formatCode="#,##0.00"/>
    </ndxf>
  </rcc>
  <rcc rId="16560" sId="1" odxf="1" dxf="1">
    <oc r="F1105">
      <f>SUM(F1106:F1109)</f>
    </oc>
    <nc r="F1105">
      <f>SUM(F1106:F1108)</f>
    </nc>
    <ndxf>
      <numFmt numFmtId="4" formatCode="#,##0.00"/>
    </ndxf>
  </rcc>
  <rcc rId="16561" sId="1">
    <oc r="G1105">
      <f>SUM(G1106:G1109)</f>
    </oc>
    <nc r="G1105">
      <f>SUM(G1106:G1108)</f>
    </nc>
  </rcc>
  <rcc rId="16562" sId="1" odxf="1" dxf="1">
    <oc r="H1105">
      <f>SUM(H1106:H1109)</f>
    </oc>
    <nc r="H1105">
      <f>SUM(H1106:H1108)</f>
    </nc>
    <ndxf>
      <numFmt numFmtId="4" formatCode="#,##0.00"/>
    </ndxf>
  </rcc>
  <rcc rId="16563" sId="1">
    <oc r="I1105">
      <f>SUM(I1106:I1109)</f>
    </oc>
    <nc r="I1105">
      <f>SUM(I1106:I1108)</f>
    </nc>
  </rcc>
  <rcc rId="16564" sId="1" odxf="1" dxf="1">
    <oc r="J1105">
      <f>SUM(J1106:J1109)</f>
    </oc>
    <nc r="J1105">
      <f>SUM(J1106:J1108)</f>
    </nc>
    <ndxf>
      <numFmt numFmtId="4" formatCode="#,##0.00"/>
    </ndxf>
  </rcc>
  <rcc rId="16565" sId="1">
    <oc r="K1105">
      <f>SUM(K1106:K1109)</f>
    </oc>
    <nc r="K1105">
      <f>SUM(K1106:K1108)</f>
    </nc>
  </rcc>
  <rcc rId="16566" sId="1" odxf="1" dxf="1">
    <oc r="L1105">
      <f>SUM(L1106:L1109)</f>
    </oc>
    <nc r="L1105">
      <f>SUM(L1106:L1108)</f>
    </nc>
    <ndxf>
      <numFmt numFmtId="4" formatCode="#,##0.00"/>
    </ndxf>
  </rcc>
  <rcc rId="16567" sId="1">
    <oc r="M1105">
      <f>SUM(M1106:M1109)</f>
    </oc>
    <nc r="M1105">
      <f>SUM(M1106:M1108)</f>
    </nc>
  </rcc>
  <rcc rId="16568" sId="1" odxf="1" dxf="1">
    <oc r="N1105">
      <f>SUM(N1106:N1109)</f>
    </oc>
    <nc r="N1105">
      <f>SUM(N1106:N1108)</f>
    </nc>
    <ndxf>
      <numFmt numFmtId="4" formatCode="#,##0.00"/>
    </ndxf>
  </rcc>
  <rcc rId="16569" sId="1">
    <oc r="O1105">
      <f>SUM(O1106:O1109)</f>
    </oc>
    <nc r="O1105">
      <f>SUM(O1106:O1108)</f>
    </nc>
  </rcc>
  <rcc rId="16570" sId="1" odxf="1" dxf="1">
    <oc r="P1105">
      <f>SUM(P1106:P1109)</f>
    </oc>
    <nc r="P1105">
      <f>SUM(P1106:P1108)</f>
    </nc>
    <ndxf>
      <numFmt numFmtId="4" formatCode="#,##0.00"/>
    </ndxf>
  </rcc>
  <rcc rId="16571" sId="1" odxf="1" dxf="1">
    <oc r="Q1105">
      <f>SUM(Q1106:Q1109)</f>
    </oc>
    <nc r="Q1105">
      <f>SUM(Q1106:Q1108)</f>
    </nc>
    <ndxf>
      <numFmt numFmtId="4" formatCode="#,##0.00"/>
      <alignment horizontal="general" readingOrder="0"/>
    </ndxf>
  </rcc>
  <rfmt sheetId="1" sqref="D1109" start="0" length="0">
    <dxf>
      <numFmt numFmtId="4" formatCode="#,##0.00"/>
    </dxf>
  </rfmt>
  <rfmt sheetId="1" sqref="E1109" start="0" length="0">
    <dxf>
      <numFmt numFmtId="4" formatCode="#,##0.00"/>
    </dxf>
  </rfmt>
  <rfmt sheetId="1" sqref="F1109" start="0" length="0">
    <dxf>
      <numFmt numFmtId="4" formatCode="#,##0.00"/>
    </dxf>
  </rfmt>
  <rfmt sheetId="1" sqref="H1109" start="0" length="0">
    <dxf>
      <numFmt numFmtId="4" formatCode="#,##0.00"/>
    </dxf>
  </rfmt>
  <rfmt sheetId="1" sqref="J1109" start="0" length="0">
    <dxf>
      <numFmt numFmtId="4" formatCode="#,##0.00"/>
    </dxf>
  </rfmt>
  <rfmt sheetId="1" sqref="L1109" start="0" length="0">
    <dxf>
      <numFmt numFmtId="4" formatCode="#,##0.00"/>
    </dxf>
  </rfmt>
  <rfmt sheetId="1" sqref="N1109" start="0" length="0">
    <dxf>
      <numFmt numFmtId="4" formatCode="#,##0.00"/>
    </dxf>
  </rfmt>
  <rfmt sheetId="1" sqref="P1109" start="0" length="0">
    <dxf>
      <numFmt numFmtId="4" formatCode="#,##0.00"/>
    </dxf>
  </rfmt>
  <rfmt sheetId="1" sqref="Q1109" start="0" length="0">
    <dxf>
      <numFmt numFmtId="4" formatCode="#,##0.00"/>
      <alignment horizontal="general" readingOrder="0"/>
    </dxf>
  </rfmt>
  <rfmt sheetId="1" sqref="C1109:Q1109" start="0" length="2147483647">
    <dxf>
      <font>
        <b/>
      </font>
    </dxf>
  </rfmt>
  <rcc rId="16572" sId="1" numFmtId="4">
    <oc r="C1115">
      <f>SUM(C1116:C1120)</f>
    </oc>
    <nc r="C1115">
      <f>SUM(C1116:C1120)</f>
    </nc>
  </rcc>
  <rfmt sheetId="1" sqref="D1115" start="0" length="0">
    <dxf>
      <numFmt numFmtId="4" formatCode="#,##0.00"/>
    </dxf>
  </rfmt>
  <rfmt sheetId="1" sqref="E1115" start="0" length="0">
    <dxf>
      <numFmt numFmtId="4" formatCode="#,##0.00"/>
    </dxf>
  </rfmt>
  <rfmt sheetId="1" sqref="F1115" start="0" length="0">
    <dxf>
      <numFmt numFmtId="4" formatCode="#,##0.00"/>
    </dxf>
  </rfmt>
  <rfmt sheetId="1" sqref="H1115" start="0" length="0">
    <dxf>
      <numFmt numFmtId="4" formatCode="#,##0.00"/>
    </dxf>
  </rfmt>
  <rfmt sheetId="1" sqref="J1115" start="0" length="0">
    <dxf>
      <numFmt numFmtId="4" formatCode="#,##0.00"/>
    </dxf>
  </rfmt>
  <rfmt sheetId="1" sqref="L1115" start="0" length="0">
    <dxf>
      <numFmt numFmtId="4" formatCode="#,##0.00"/>
    </dxf>
  </rfmt>
  <rfmt sheetId="1" sqref="N1115" start="0" length="0">
    <dxf>
      <numFmt numFmtId="4" formatCode="#,##0.00"/>
    </dxf>
  </rfmt>
  <rfmt sheetId="1" sqref="P1115" start="0" length="0">
    <dxf>
      <numFmt numFmtId="4" formatCode="#,##0.00"/>
    </dxf>
  </rfmt>
  <rfmt sheetId="1" sqref="Q1115" start="0" length="0">
    <dxf>
      <font>
        <b/>
        <sz val="14"/>
        <color indexed="8"/>
        <name val="Times New Roman"/>
        <scheme val="none"/>
      </font>
      <numFmt numFmtId="4" formatCode="#,##0.00"/>
      <alignment horizontal="general" readingOrder="0"/>
    </dxf>
  </rfmt>
  <rfmt sheetId="1" sqref="C1105:Q1105" start="0" length="2147483647">
    <dxf>
      <font>
        <b/>
      </font>
    </dxf>
  </rfmt>
  <rcc rId="16573" sId="1">
    <oc r="D1104">
      <f>D1105+D1110+D1115</f>
    </oc>
    <nc r="D1104">
      <f>D1105+D1109+D1115</f>
    </nc>
  </rcc>
  <rcc rId="16574" sId="1">
    <oc r="E1104">
      <f>E1105+E1110+E1115</f>
    </oc>
    <nc r="E1104">
      <f>E1105+E1109+E1115</f>
    </nc>
  </rcc>
  <rcc rId="16575" sId="1">
    <oc r="F1104">
      <f>F1105+F1110+F1115</f>
    </oc>
    <nc r="F1104">
      <f>F1105+F1109+F1115</f>
    </nc>
  </rcc>
  <rcc rId="16576" sId="1">
    <oc r="G1104">
      <f>G1105+G1110+G1115</f>
    </oc>
    <nc r="G1104">
      <f>G1105+G1109+G1115</f>
    </nc>
  </rcc>
  <rcc rId="16577" sId="1">
    <oc r="H1104">
      <f>H1105+H1110+H1115</f>
    </oc>
    <nc r="H1104">
      <f>H1105+H1109+H1115</f>
    </nc>
  </rcc>
  <rcc rId="16578" sId="1">
    <oc r="I1104">
      <f>I1105+I1110+I1115</f>
    </oc>
    <nc r="I1104">
      <f>I1105+I1109+I1115</f>
    </nc>
  </rcc>
  <rcc rId="16579" sId="1">
    <oc r="J1104">
      <f>J1105+J1110+J1115</f>
    </oc>
    <nc r="J1104">
      <f>J1105+J1109+J1115</f>
    </nc>
  </rcc>
  <rcc rId="16580" sId="1" odxf="1" dxf="1">
    <oc r="K1104">
      <f>K1105+K1110+K1115</f>
    </oc>
    <nc r="K1104">
      <f>K1105+K1109+K1115</f>
    </nc>
    <odxf>
      <alignment horizontal="right" readingOrder="0"/>
    </odxf>
    <ndxf>
      <alignment horizontal="general" readingOrder="0"/>
    </ndxf>
  </rcc>
  <rcc rId="16581" sId="1">
    <oc r="L1104">
      <f>L1105+L1110+L1115</f>
    </oc>
    <nc r="L1104">
      <f>L1105+L1109+L1115</f>
    </nc>
  </rcc>
  <rcc rId="16582" sId="1">
    <oc r="M1104">
      <f>M1105+M1110+M1115</f>
    </oc>
    <nc r="M1104">
      <f>M1105+M1109+M1115</f>
    </nc>
  </rcc>
  <rcc rId="16583" sId="1">
    <oc r="N1104">
      <f>N1105+N1110+N1115</f>
    </oc>
    <nc r="N1104">
      <f>N1105+N1109+N1115</f>
    </nc>
  </rcc>
  <rcc rId="16584" sId="1">
    <oc r="O1104">
      <f>O1105+O1110+O1115</f>
    </oc>
    <nc r="O1104">
      <f>O1105+O1109+O1115</f>
    </nc>
  </rcc>
  <rcc rId="16585" sId="1" odxf="1" dxf="1">
    <oc r="P1104">
      <f>P1105+P1110+P1115</f>
    </oc>
    <nc r="P1104">
      <f>P1105+P1109+P1115</f>
    </nc>
    <odxf>
      <border outline="0">
        <right/>
      </border>
    </odxf>
    <ndxf>
      <border outline="0">
        <right style="thin">
          <color indexed="64"/>
        </right>
      </border>
    </ndxf>
  </rcc>
  <rcc rId="16586" sId="1">
    <oc r="Q1104">
      <f>Q1105+Q1110+Q1115</f>
    </oc>
    <nc r="Q1104">
      <f>Q1105+Q1109+Q1115</f>
    </nc>
  </rcc>
  <rcc rId="16587" sId="1">
    <oc r="C1109">
      <v>1578633</v>
    </oc>
    <nc r="C1109">
      <f>SUM(C1110:C1114)</f>
    </nc>
  </rcc>
  <rcc rId="16588" sId="1">
    <nc r="D1109">
      <f>SUM(D1110:D1114)</f>
    </nc>
  </rcc>
  <rcc rId="16589" sId="1">
    <nc r="E1109">
      <f>SUM(E1110:E1114)</f>
    </nc>
  </rcc>
  <rcc rId="16590" sId="1">
    <nc r="F1109">
      <f>SUM(F1110:F1114)</f>
    </nc>
  </rcc>
  <rcc rId="16591" sId="1">
    <oc r="G1109">
      <v>809.2</v>
    </oc>
    <nc r="G1109">
      <f>SUM(G1110:G1114)</f>
    </nc>
  </rcc>
  <rcc rId="16592" sId="1">
    <oc r="H1109">
      <v>1578633</v>
    </oc>
    <nc r="H1109">
      <f>SUM(H1110:H1114)</f>
    </nc>
  </rcc>
  <rcc rId="16593" sId="1">
    <nc r="I1109">
      <f>SUM(I1110:I1114)</f>
    </nc>
  </rcc>
  <rcc rId="16594" sId="1">
    <nc r="J1109">
      <f>SUM(J1110:J1114)</f>
    </nc>
  </rcc>
  <rcc rId="16595" sId="1">
    <nc r="K1109">
      <f>SUM(K1110:K1114)</f>
    </nc>
  </rcc>
  <rcc rId="16596" sId="1">
    <nc r="L1109">
      <f>SUM(L1110:L1114)</f>
    </nc>
  </rcc>
  <rcc rId="16597" sId="1">
    <nc r="M1109">
      <f>SUM(M1110:M1114)</f>
    </nc>
  </rcc>
  <rcc rId="16598" sId="1">
    <nc r="N1109">
      <f>SUM(N1110:N1114)</f>
    </nc>
  </rcc>
  <rcc rId="16599" sId="1">
    <nc r="O1109">
      <f>SUM(O1110:O1114)</f>
    </nc>
  </rcc>
  <rcc rId="16600" sId="1">
    <nc r="P1109">
      <f>SUM(P1110:P1114)</f>
    </nc>
  </rcc>
  <rcc rId="16601" sId="1">
    <nc r="Q1109">
      <f>SUM(Q1110:Q1114)</f>
    </nc>
  </rcc>
  <rcc rId="16602" sId="1">
    <oc r="D1115">
      <f>SUM(D1116:D1120)</f>
    </oc>
    <nc r="D1115">
      <f>SUM(D1116:D1120)</f>
    </nc>
  </rcc>
  <rcc rId="16603" sId="1">
    <oc r="E1115">
      <f>SUM(E1116:E1120)</f>
    </oc>
    <nc r="E1115">
      <f>SUM(E1116:E1120)</f>
    </nc>
  </rcc>
  <rcc rId="16604" sId="1">
    <oc r="F1115">
      <f>SUM(F1116:F1120)</f>
    </oc>
    <nc r="F1115">
      <f>SUM(F1116:F1120)</f>
    </nc>
  </rcc>
  <rcc rId="16605" sId="1">
    <oc r="G1115">
      <f>SUM(G1116:G1120)</f>
    </oc>
    <nc r="G1115">
      <f>SUM(G1116:G1120)</f>
    </nc>
  </rcc>
  <rcc rId="16606" sId="1">
    <oc r="H1115">
      <f>SUM(H1116:H1120)</f>
    </oc>
    <nc r="H1115">
      <f>SUM(H1116:H1120)</f>
    </nc>
  </rcc>
  <rcc rId="16607" sId="1">
    <oc r="I1115">
      <f>SUM(I1116:I1120)</f>
    </oc>
    <nc r="I1115">
      <f>SUM(I1116:I1120)</f>
    </nc>
  </rcc>
  <rcc rId="16608" sId="1">
    <oc r="J1115">
      <f>SUM(J1116:J1120)</f>
    </oc>
    <nc r="J1115">
      <f>SUM(J1116:J1120)</f>
    </nc>
  </rcc>
  <rcc rId="16609" sId="1">
    <oc r="K1115">
      <f>SUM(K1116:K1120)</f>
    </oc>
    <nc r="K1115">
      <f>SUM(K1116:K1120)</f>
    </nc>
  </rcc>
  <rcc rId="16610" sId="1">
    <oc r="L1115">
      <f>SUM(L1116:L1120)</f>
    </oc>
    <nc r="L1115">
      <f>SUM(L1116:L1120)</f>
    </nc>
  </rcc>
  <rcc rId="16611" sId="1">
    <oc r="M1115">
      <f>SUM(M1116:M1120)</f>
    </oc>
    <nc r="M1115">
      <f>SUM(M1116:M1120)</f>
    </nc>
  </rcc>
  <rcc rId="16612" sId="1">
    <oc r="N1115">
      <f>SUM(N1116:N1120)</f>
    </oc>
    <nc r="N1115">
      <f>SUM(N1116:N1120)</f>
    </nc>
  </rcc>
  <rcc rId="16613" sId="1">
    <oc r="O1115">
      <f>SUM(O1116:O1120)</f>
    </oc>
    <nc r="O1115">
      <f>SUM(O1116:O1120)</f>
    </nc>
  </rcc>
  <rcc rId="16614" sId="1">
    <oc r="P1115">
      <f>SUM(P1116:P1120)</f>
    </oc>
    <nc r="P1115">
      <f>SUM(P1116:P1120)</f>
    </nc>
  </rcc>
  <rcc rId="16615" sId="1">
    <oc r="Q1115">
      <f>SUM(Q1116:Q1120)</f>
    </oc>
    <nc r="Q1115">
      <f>SUM(Q1116:Q1120)</f>
    </nc>
  </rcc>
  <rcc rId="16616" sId="1">
    <oc r="B1117" t="inlineStr">
      <is>
        <t xml:space="preserve">Благовещенский район, р.п. Благовещенка, 
пер. Чапаевский, д. 80 </t>
      </is>
    </oc>
    <nc r="B1117" t="inlineStr">
      <is>
        <t xml:space="preserve">Благовещенский район, р.п. Благовещенка, пер. Чапаевский,
д. 80 </t>
      </is>
    </nc>
  </rcc>
  <rcc rId="16617" sId="1">
    <oc r="C1104">
      <f>C1105+C1110+C1115</f>
    </oc>
    <nc r="C1104">
      <f>C1105+C1109+C1115</f>
    </nc>
  </rcc>
  <rfmt sheetId="1" sqref="A1104:B1104">
    <dxf>
      <fill>
        <patternFill>
          <bgColor rgb="FF92D050"/>
        </patternFill>
      </fill>
    </dxf>
  </rfmt>
  <rrc rId="16618" sId="1" ref="A1122:XFD1124" action="insertRow"/>
  <rfmt sheetId="1" sqref="A1122:B1124">
    <dxf>
      <fill>
        <patternFill>
          <bgColor theme="0"/>
        </patternFill>
      </fill>
    </dxf>
  </rfmt>
  <rfmt sheetId="1" sqref="A1122" start="0" length="0">
    <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right/>
      </border>
    </dxf>
  </rfmt>
  <rfmt sheetId="1" sqref="B1122" start="0" length="0">
    <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left/>
        <right style="thin">
          <color indexed="64"/>
        </right>
      </border>
    </dxf>
  </rfmt>
  <rfmt sheetId="1" sqref="C1122" start="0" length="0">
    <dxf>
      <font>
        <sz val="8"/>
        <name val="Times New Roman"/>
        <scheme val="none"/>
      </font>
      <numFmt numFmtId="185" formatCode="#,##0.00_р_."/>
      <fill>
        <patternFill patternType="solid">
          <bgColor theme="0"/>
        </patternFill>
      </fill>
      <alignment horizontal="center" vertical="center" wrapText="1" readingOrder="0"/>
    </dxf>
  </rfmt>
  <rfmt sheetId="1" sqref="D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E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F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G1122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H1122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22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J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K1122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L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qref="M1122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22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P1122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cc rId="16619" sId="1" odxf="1" dxf="1">
    <nc r="A1123">
      <v>1</v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6620" sId="1" odxf="1" dxf="1">
    <nc r="B1123" t="inlineStr">
      <is>
        <t>Бурлинский район, с. Бурла, ул. Советская, д. 34</t>
      </is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horizontal="general" wrapText="0" readingOrder="0"/>
      <border outline="0">
        <right/>
      </border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right style="thin">
          <color indexed="64"/>
        </right>
      </border>
    </ndxf>
  </rcc>
  <rcc rId="16621" sId="1" odxf="1" dxf="1">
    <nc r="C1123">
      <f>H1123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wrapText="0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wrapText="1" readingOrder="0"/>
    </ndxf>
  </rcc>
  <rfmt sheetId="1" sqref="D1123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22" sId="1" odxf="1" dxf="1">
    <nc r="G1123">
      <v>426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23" sId="1" odxf="1" dxf="1">
    <nc r="H1123">
      <v>490000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I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K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L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qref="M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O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P1123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cc rId="16624" sId="1" odxf="1" dxf="1">
    <nc r="A1124">
      <v>2</v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6625" sId="1" odxf="1" dxf="1">
    <nc r="B1124" t="inlineStr">
      <is>
        <t>Бурлинский район, с. Бурла, ул. Почтовая, д. 19А</t>
      </is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  <alignment horizontal="general" wrapText="0" readingOrder="0"/>
      <border outline="0">
        <right/>
      </border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right style="thin">
          <color indexed="64"/>
        </right>
      </border>
    </ndxf>
  </rcc>
  <rcc rId="16626" sId="1" odxf="1" s="1" dxf="1">
    <nc r="C1124">
      <f>D1124+J1124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wrapText="1" readingOrder="0"/>
    </ndxf>
  </rcc>
  <rcc rId="16627" sId="1" odxf="1" dxf="1">
    <nc r="D1124">
      <v>75000</v>
    </nc>
    <odxf>
      <font>
        <b val="0"/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E1124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24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24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24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28" sId="1" odxf="1" dxf="1">
    <nc r="I1124">
      <v>270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29" sId="1" odxf="1" dxf="1">
    <nc r="J1124">
      <v>190000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K1124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L1124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qref="M1124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24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24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P1124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cc rId="16630" sId="1" odxf="1" s="1" dxf="1">
    <oc r="A1125">
      <v>1</v>
    </oc>
    <nc r="A11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31" sId="1" odxf="1" dxf="1">
    <oc r="B1125" t="inlineStr">
      <is>
        <t>Бурлинский район, с. Михайловка, ул. Ленина, д. 28</t>
      </is>
    </oc>
    <nc r="B1125" t="inlineStr">
      <is>
        <t>Бурлинский район, с. Бурла, ул. Восточная, д.11</t>
      </is>
    </nc>
    <odxf>
      <font>
        <sz val="14"/>
        <color theme="1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632" sId="1" odxf="1" dxf="1">
    <oc r="C1125" t="inlineStr">
      <is>
        <t>Ремонт кровли, ремонт фасада,ремонт инженерных сетей</t>
      </is>
    </oc>
    <nc r="C1125">
      <f>D1125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33" sId="1" odxf="1" dxf="1">
    <nc r="D1125">
      <v>50000</v>
    </nc>
    <odxf>
      <font>
        <b val="0"/>
        <sz val="11"/>
        <color indexed="55"/>
        <name val="Calibri"/>
        <scheme val="none"/>
      </font>
      <numFmt numFmtId="4" formatCode="#,##0.00"/>
      <fill>
        <patternFill>
          <bgColor rgb="FFFFFF00"/>
        </patternFill>
      </fill>
      <alignment horizontal="general" vertical="top" readingOrder="0"/>
    </odxf>
    <ndxf>
      <font>
        <b/>
        <sz val="8"/>
        <color indexed="55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E1125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F1125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G1125" start="0" length="0">
    <dxf>
      <font>
        <sz val="8"/>
        <color indexed="8"/>
        <name val="Times New Roman"/>
        <scheme val="none"/>
      </font>
      <fill>
        <patternFill>
          <bgColor theme="0"/>
        </patternFill>
      </fill>
      <alignment horizontal="center" vertical="center" readingOrder="0"/>
    </dxf>
  </rfmt>
  <rfmt sheetId="1" sqref="H1125" start="0" length="0">
    <dxf>
      <font>
        <sz val="8"/>
        <color indexed="8"/>
        <name val="Times New Roman"/>
        <scheme val="none"/>
      </font>
      <numFmt numFmtId="3" formatCode="#,##0"/>
      <fill>
        <patternFill>
          <bgColor theme="0"/>
        </patternFill>
      </fill>
      <alignment horizontal="center" vertical="center" readingOrder="0"/>
    </dxf>
  </rfmt>
  <rfmt sheetId="1" sqref="I1125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J1125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K1125" start="0" length="0">
    <dxf>
      <font>
        <sz val="8"/>
        <color indexed="8"/>
        <name val="Times New Roman"/>
        <scheme val="none"/>
      </font>
      <fill>
        <patternFill>
          <bgColor theme="0"/>
        </patternFill>
      </fill>
      <alignment horizontal="center" vertical="center" readingOrder="0"/>
    </dxf>
  </rfmt>
  <rfmt sheetId="1" sqref="L1125" start="0" length="0">
    <dxf>
      <font>
        <sz val="8"/>
        <color indexed="8"/>
        <name val="Times New Roman"/>
        <scheme val="none"/>
      </font>
      <numFmt numFmtId="3" formatCode="#,##0"/>
      <fill>
        <patternFill>
          <bgColor theme="0"/>
        </patternFill>
      </fill>
      <alignment horizontal="center" vertical="center" readingOrder="0"/>
    </dxf>
  </rfmt>
  <rfmt sheetId="1" sqref="M1125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25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25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P1125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="1" sqref="A1126" start="0" length="0">
    <dxf>
      <font>
        <sz val="8"/>
        <color indexed="8"/>
        <name val="Times New Roman"/>
        <scheme val="none"/>
      </font>
      <alignment horizontal="left" readingOrder="0"/>
      <border outline="0">
        <right/>
      </border>
    </dxf>
  </rfmt>
  <rcc rId="16634" sId="1" odxf="1" dxf="1">
    <oc r="B1126" t="inlineStr">
      <is>
        <t>Бурлинский район, с. Бурла, ул. Восточная, д. 11</t>
      </is>
    </oc>
    <nc r="B1126"/>
    <odxf>
      <font>
        <sz val="14"/>
        <color theme="1"/>
        <name val="Times New Roman"/>
        <scheme val="none"/>
      </font>
      <border outline="0">
        <left style="thin">
          <color indexed="64"/>
        </left>
      </border>
    </odxf>
    <ndxf>
      <font>
        <sz val="8"/>
        <color indexed="8"/>
        <name val="Times New Roman"/>
        <scheme val="none"/>
      </font>
      <border outline="0">
        <left/>
      </border>
    </ndxf>
  </rcc>
  <rfmt sheetId="1" sqref="C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0" readingOrder="0"/>
    </dxf>
  </rfmt>
  <rfmt sheetId="1" sqref="D1126" start="0" length="0">
    <dxf>
      <font>
        <b/>
        <sz val="8"/>
        <color indexed="55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E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F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G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H1126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J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K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L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M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26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P1126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cc rId="16635" sId="1" odxf="1" s="1" dxf="1">
    <oc r="A1127">
      <v>3</v>
    </oc>
    <nc r="A11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36" sId="1" odxf="1" dxf="1">
    <oc r="B1127" t="inlineStr">
      <is>
        <t>Бурлинский район, с. Бурла, ул. Ленина, д. 23</t>
      </is>
    </oc>
    <nc r="B1127" t="inlineStr">
      <is>
        <t>Бурлинский район, с. Бурла, ул. Советская, д. 36</t>
      </is>
    </nc>
    <odxf>
      <font>
        <sz val="14"/>
        <color theme="1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637" sId="1" odxf="1" dxf="1">
    <oc r="C1127" t="inlineStr">
      <is>
        <t>Ремонт  и утепление фасада</t>
      </is>
    </oc>
    <nc r="C1127">
      <f>D1127+L1127+P1127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38" sId="1" odxf="1" dxf="1">
    <nc r="D1127">
      <v>95000</v>
    </nc>
    <odxf>
      <font>
        <b val="0"/>
        <sz val="11"/>
        <color indexed="55"/>
        <name val="Calibri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odxf>
    <n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E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left/>
        <right/>
        <top/>
        <bottom/>
      </border>
    </dxf>
  </rfmt>
  <rfmt sheetId="1" sqref="I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39" sId="1" odxf="1" dxf="1">
    <nc r="K1127">
      <v>355.7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40" sId="1" odxf="1" dxf="1">
    <nc r="L1127">
      <v>289539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M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27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41" sId="1" odxf="1" dxf="1">
    <nc r="O1127">
      <v>355.7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42" sId="1" odxf="1" dxf="1">
    <nc r="P1127">
      <v>746970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43" sId="1" odxf="1" s="1" dxf="1">
    <oc r="A1128">
      <v>4</v>
    </oc>
    <nc r="A112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44" sId="1" odxf="1" dxf="1">
    <oc r="B1128" t="inlineStr">
      <is>
        <t>Бурлинский район, с. Бурла, ул. Ленина, д. 25</t>
      </is>
    </oc>
    <nc r="B1128" t="inlineStr">
      <is>
        <t>Бурлинский район, с. Бурла, ул. Почтовая, д. 5</t>
      </is>
    </nc>
    <odxf>
      <font>
        <sz val="14"/>
        <color theme="1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645" sId="1" odxf="1" dxf="1">
    <oc r="C1128" t="inlineStr">
      <is>
        <t>Ремонт  и утепление фасада</t>
      </is>
    </oc>
    <nc r="C1128">
      <f>L1128+P1128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28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46" sId="1" odxf="1" dxf="1">
    <nc r="K1128">
      <v>355.7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47" sId="1" odxf="1" dxf="1">
    <nc r="L1128">
      <v>289539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M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28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48" sId="1" odxf="1" dxf="1">
    <nc r="O1128">
      <v>355.7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49" sId="1" odxf="1" dxf="1">
    <nc r="P1128">
      <v>746970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50" sId="1" odxf="1" s="1" dxf="1">
    <oc r="A1129">
      <v>5</v>
    </oc>
    <nc r="A11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51" sId="1" odxf="1" dxf="1">
    <oc r="B1129" t="inlineStr">
      <is>
        <t>Бурлинский район, с. Бурла, ул. Ленина, д. 27</t>
      </is>
    </oc>
    <nc r="B1129" t="inlineStr">
      <is>
        <t>Бурлинский район, с. Бурла, ул. Первомайская, д. 40</t>
      </is>
    </nc>
    <odxf>
      <font>
        <sz val="14"/>
        <color theme="1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6652" sId="1" odxf="1" dxf="1">
    <oc r="C1129" t="inlineStr">
      <is>
        <t>Ремонт  и утепление фасада</t>
      </is>
    </oc>
    <nc r="C1129">
      <f>H1129+L1129+P1129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29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53" sId="1" odxf="1" dxf="1">
    <nc r="G1129">
      <v>585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54" sId="1" odxf="1" dxf="1">
    <nc r="H1129">
      <v>485000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I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55" sId="1" odxf="1" dxf="1">
    <nc r="K1129">
      <v>257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56" sId="1" odxf="1" dxf="1">
    <nc r="L1129">
      <v>209198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M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29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57" sId="1" odxf="1" dxf="1">
    <nc r="O1129">
      <v>257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58" sId="1" odxf="1" dxf="1">
    <nc r="P1129">
      <v>539700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fmt sheetId="1" s="1" sqref="A1130" start="0" length="0">
    <dxf>
      <font>
        <sz val="8"/>
        <color indexed="8"/>
        <name val="Times New Roman"/>
        <scheme val="none"/>
      </font>
      <alignment horizontal="left" readingOrder="0"/>
      <border outline="0">
        <right/>
      </border>
    </dxf>
  </rfmt>
  <rcc rId="16659" sId="1" odxf="1" dxf="1">
    <oc r="B1130" t="inlineStr">
      <is>
        <t>Бурлинский район, с. Бурла, ул. Ленина, д. 29</t>
      </is>
    </oc>
    <nc r="B1130"/>
    <odxf>
      <font>
        <sz val="14"/>
        <color theme="1"/>
        <name val="Times New Roman"/>
        <scheme val="none"/>
      </font>
      <border outline="0">
        <left style="thin">
          <color indexed="64"/>
        </left>
      </border>
    </odxf>
    <ndxf>
      <font>
        <sz val="8"/>
        <color indexed="8"/>
        <name val="Times New Roman"/>
        <scheme val="none"/>
      </font>
      <border outline="0">
        <left/>
      </border>
    </ndxf>
  </rcc>
  <rfmt sheetId="1" sqref="C1130" start="0" length="0">
    <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wrapText="0" readingOrder="0"/>
      <border outline="0">
        <left/>
        <right/>
        <top/>
        <bottom/>
      </border>
    </dxf>
  </rfmt>
  <rfmt sheetId="1" sqref="D1130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30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F1130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G1130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H1130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30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J1130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K1130" start="0" length="0">
    <dxf>
      <font>
        <sz val="8"/>
        <color indexed="8"/>
        <name val="Times New Roman"/>
        <scheme val="none"/>
      </font>
      <fill>
        <patternFill>
          <bgColor theme="0"/>
        </patternFill>
      </fill>
      <alignment horizontal="center" vertical="center" readingOrder="0"/>
    </dxf>
  </rfmt>
  <rfmt sheetId="1" sqref="L1130" start="0" length="0">
    <dxf>
      <font>
        <sz val="8"/>
        <color indexed="8"/>
        <name val="Times New Roman"/>
        <scheme val="none"/>
      </font>
      <numFmt numFmtId="3" formatCode="#,##0"/>
      <fill>
        <patternFill>
          <bgColor theme="0"/>
        </patternFill>
      </fill>
      <alignment horizontal="center" vertical="center" readingOrder="0"/>
    </dxf>
  </rfmt>
  <rfmt sheetId="1" sqref="M1130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30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30" start="0" length="0">
    <dxf>
      <font>
        <sz val="8"/>
        <color indexed="8"/>
        <name val="Times New Roman"/>
        <scheme val="none"/>
      </font>
      <fill>
        <patternFill>
          <bgColor theme="0"/>
        </patternFill>
      </fill>
      <alignment horizontal="center" vertical="center" readingOrder="0"/>
    </dxf>
  </rfmt>
  <rfmt sheetId="1" sqref="P1130" start="0" length="0">
    <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  <border outline="0">
        <right style="thin">
          <color indexed="64"/>
        </right>
      </border>
    </dxf>
  </rfmt>
  <rcc rId="16660" sId="1" odxf="1" s="1" dxf="1">
    <oc r="A1131">
      <v>7</v>
    </oc>
    <nc r="A11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61" sId="1" odxf="1" dxf="1">
    <oc r="B1131" t="inlineStr">
      <is>
        <t>Бурлинский район, с. Бурла, ул. Первомайская, д. 40</t>
      </is>
    </oc>
    <nc r="B1131" t="inlineStr">
      <is>
        <t>Бурлинский район, с. Бурла, ул. Ленина, д. 23</t>
      </is>
    </nc>
    <odxf>
      <font>
        <sz val="14"/>
        <color theme="1"/>
        <name val="Times New Roman"/>
        <scheme val="none"/>
      </font>
    </odxf>
    <ndxf>
      <font>
        <sz val="8"/>
        <color theme="1"/>
        <name val="Times New Roman"/>
        <scheme val="none"/>
      </font>
    </ndxf>
  </rcc>
  <rcc rId="16662" sId="1" odxf="1" dxf="1">
    <oc r="C1131" t="inlineStr">
      <is>
        <t>Ремонт кровли, ремонт и утепление фасада</t>
      </is>
    </oc>
    <nc r="C1131">
      <f>L1131+P1131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31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31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H1131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I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63" sId="1" odxf="1" dxf="1">
    <nc r="K1131">
      <v>410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64" sId="1" odxf="1" dxf="1">
    <nc r="L1131">
      <v>333740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M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31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65" sId="1" odxf="1" dxf="1">
    <nc r="O1131">
      <v>410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66" sId="1" odxf="1" dxf="1">
    <nc r="P1131">
      <v>861000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67" sId="1" odxf="1" s="1" dxf="1">
    <oc r="A1132">
      <v>8</v>
    </oc>
    <nc r="A11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68" sId="1" odxf="1" dxf="1">
    <oc r="B1132" t="inlineStr">
      <is>
        <t>Бурлинский район, с. Бурла, ул. Почтовая, д 19А</t>
      </is>
    </oc>
    <nc r="B1132" t="inlineStr">
      <is>
        <t>Бурлинский район, с. Бурла, ул. Ленина, д. 25</t>
      </is>
    </nc>
    <odxf>
      <font>
        <sz val="14"/>
        <color theme="1"/>
        <name val="Times New Roman"/>
        <scheme val="none"/>
      </font>
    </odxf>
    <ndxf>
      <font>
        <sz val="8"/>
        <color theme="1"/>
        <name val="Times New Roman"/>
        <scheme val="none"/>
      </font>
    </ndxf>
  </rcc>
  <rcc rId="16669" sId="1" odxf="1" s="1" dxf="1">
    <oc r="C1132" t="inlineStr">
      <is>
        <t>Ремонт подвала, ремонт системы электроснабжения</t>
      </is>
    </oc>
    <nc r="C1132">
      <f>L1132+P1132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32" start="0" length="0">
    <dxf>
      <font>
        <b/>
        <sz val="8"/>
        <color indexed="55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E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32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J1132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cc rId="16670" sId="1" odxf="1" dxf="1">
    <nc r="K1132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71" sId="1" odxf="1" dxf="1">
    <nc r="L1132">
      <v>261294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M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32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72" sId="1" odxf="1" dxf="1">
    <nc r="O1132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73" sId="1" odxf="1" dxf="1">
    <nc r="P1132">
      <v>674100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74" sId="1" odxf="1" s="1" dxf="1">
    <oc r="A1133">
      <v>9</v>
    </oc>
    <nc r="A11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</ndxf>
  </rcc>
  <rcc rId="16675" sId="1" odxf="1" dxf="1">
    <oc r="B1133" t="inlineStr">
      <is>
        <t>Бурлинский район, с. Бурла, ул. Почтовая, д. 5</t>
      </is>
    </oc>
    <nc r="B1133" t="inlineStr">
      <is>
        <t>Бурлинский район, с. Бурла, ул. Ленина, д. 27</t>
      </is>
    </nc>
    <odxf>
      <font>
        <sz val="14"/>
        <color theme="1"/>
        <name val="Times New Roman"/>
        <scheme val="none"/>
      </font>
    </odxf>
    <ndxf>
      <font>
        <sz val="8"/>
        <color theme="1"/>
        <name val="Times New Roman"/>
        <scheme val="none"/>
      </font>
    </ndxf>
  </rcc>
  <rcc rId="16676" sId="1" odxf="1" dxf="1">
    <oc r="C1133" t="inlineStr">
      <is>
        <t xml:space="preserve">Ремонт и утепление фасада, ремонт инженерных систем </t>
      </is>
    </oc>
    <nc r="C1133">
      <f>L1133+P1133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33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I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77" sId="1" odxf="1" dxf="1">
    <nc r="K1133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78" sId="1" odxf="1" dxf="1">
    <nc r="L1133">
      <v>261294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M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33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79" sId="1" odxf="1" dxf="1">
    <nc r="O1133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80" sId="1" odxf="1" dxf="1">
    <nc r="P1133">
      <v>674100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81" sId="1" odxf="1" s="1" dxf="1">
    <oc r="A1134">
      <v>10</v>
    </oc>
    <nc r="A113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  <alignment vertical="center" wrapText="0" readingOrder="0"/>
    </ndxf>
  </rcc>
  <rcc rId="16682" sId="1" odxf="1" dxf="1">
    <oc r="B1134" t="inlineStr">
      <is>
        <t>Бурлинский район, с. Бурла, ул. Советская, д. 34</t>
      </is>
    </oc>
    <nc r="B1134" t="inlineStr">
      <is>
        <t>Бурлинский район, с. Бурла, ул. Ленина, д. 29</t>
      </is>
    </nc>
    <odxf>
      <font>
        <sz val="14"/>
        <color theme="1"/>
        <name val="Times New Roman"/>
        <scheme val="none"/>
      </font>
    </odxf>
    <ndxf>
      <font>
        <sz val="8"/>
        <color theme="1"/>
        <name val="Times New Roman"/>
        <scheme val="none"/>
      </font>
    </ndxf>
  </rcc>
  <rcc rId="16683" sId="1" odxf="1" dxf="1">
    <oc r="C1134" t="inlineStr">
      <is>
        <t>Ремонт кровли</t>
      </is>
    </oc>
    <nc r="C1134">
      <f>L1134+P1134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D1134" start="0" length="0">
    <dxf>
      <font>
        <b/>
        <sz val="8"/>
        <color indexed="55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E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G1134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H1134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I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84" sId="1" odxf="1" dxf="1">
    <nc r="K1134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85" sId="1" odxf="1" dxf="1">
    <nc r="L1134">
      <v>261294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M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34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86" sId="1" odxf="1" dxf="1">
    <nc r="O1134">
      <v>321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87" sId="1" odxf="1" dxf="1">
    <nc r="P1134">
      <v>674100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ndxf>
  </rcc>
  <rcc rId="16688" sId="1" odxf="1" s="1" dxf="1">
    <oc r="A1135">
      <v>11</v>
    </oc>
    <nc r="A113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  <alignment vertical="center" wrapText="0" readingOrder="0"/>
    </ndxf>
  </rcc>
  <rcc rId="16689" sId="1" odxf="1" dxf="1">
    <oc r="B1135" t="inlineStr">
      <is>
        <t>Бурлинский район, с. Бурла, ул. Советская, д. 36</t>
      </is>
    </oc>
    <nc r="B1135" t="inlineStr">
      <is>
        <t>Бурлинский район, с. Михайловка, ул. Ленина, д. 28</t>
      </is>
    </nc>
    <odxf>
      <font>
        <sz val="14"/>
        <color theme="1"/>
        <name val="Times New Roman"/>
        <scheme val="none"/>
      </font>
    </odxf>
    <ndxf>
      <font>
        <sz val="8"/>
        <color theme="1"/>
        <name val="Times New Roman"/>
        <scheme val="none"/>
      </font>
    </ndxf>
  </rcc>
  <rcc rId="16690" sId="1" odxf="1" dxf="1">
    <oc r="C1135" t="inlineStr">
      <is>
        <t>Ремонт и утепление фасада, ремонт системы водоотведения</t>
      </is>
    </oc>
    <nc r="C1135">
      <f>D1135+H1135+L1135</f>
    </nc>
    <odxf>
      <font>
        <sz val="11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lef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91" sId="1" odxf="1" dxf="1">
    <nc r="D1135">
      <v>100000</v>
    </nc>
    <odxf>
      <font>
        <b val="0"/>
        <sz val="11"/>
        <color indexed="55"/>
        <name val="Calibri"/>
        <scheme val="none"/>
      </font>
      <numFmt numFmtId="4" formatCode="#,##0.00"/>
      <fill>
        <patternFill>
          <bgColor rgb="FFFFFF00"/>
        </patternFill>
      </fill>
      <alignment horizontal="general" vertical="top" readingOrder="0"/>
    </odxf>
    <ndxf>
      <font>
        <b/>
        <sz val="8"/>
        <color indexed="55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E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F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92" sId="1" odxf="1" dxf="1">
    <nc r="G1135">
      <v>418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cc rId="16693" sId="1" odxf="1" dxf="1">
    <nc r="H1135">
      <v>470000</v>
    </nc>
    <odxf>
      <font>
        <sz val="10"/>
        <color auto="1"/>
        <name val="Arial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ndxf>
  </rcc>
  <rfmt sheetId="1" sqref="I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J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cc rId="16694" sId="1" odxf="1" dxf="1">
    <nc r="K1135">
      <v>372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right" vertical="top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cc rId="16695" sId="1" odxf="1" dxf="1">
    <nc r="L1135">
      <v>303000</v>
    </nc>
    <odxf>
      <font>
        <sz val="10"/>
        <color auto="1"/>
        <name val="Arial"/>
        <scheme val="none"/>
      </font>
      <numFmt numFmtId="4" formatCode="#,##0.00"/>
      <fill>
        <patternFill>
          <bgColor rgb="FFFFFF00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ndxf>
  </rcc>
  <rfmt sheetId="1" sqref="M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N1135" start="0" length="0">
    <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O1135" start="0" length="0">
    <dxf>
      <font>
        <sz val="8"/>
        <color auto="1"/>
        <name val="Times New Roman"/>
        <scheme val="none"/>
      </font>
      <numFmt numFmtId="0" formatCode="General"/>
      <fill>
        <patternFill>
          <bgColor theme="0"/>
        </patternFill>
      </fill>
      <alignment horizontal="center" vertical="center" readingOrder="0"/>
    </dxf>
  </rfmt>
  <rfmt sheetId="1" sqref="P1135" start="0" length="0">
    <dxf>
      <font>
        <sz val="14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  <border outline="0">
        <right style="thin">
          <color indexed="64"/>
        </right>
      </border>
    </dxf>
  </rfmt>
  <rfmt sheetId="1" sqref="A1122:P1135" start="0" length="2147483647">
    <dxf>
      <font>
        <sz val="14"/>
      </font>
    </dxf>
  </rfmt>
  <rfmt sheetId="1" sqref="A1122">
    <dxf>
      <alignment wrapText="0" readingOrder="0"/>
    </dxf>
  </rfmt>
  <rfmt sheetId="1" sqref="A1126">
    <dxf>
      <alignment wrapText="0" readingOrder="0"/>
    </dxf>
  </rfmt>
  <rfmt sheetId="1" sqref="A1130">
    <dxf>
      <alignment wrapText="0" readingOrder="0"/>
    </dxf>
  </rfmt>
  <rfmt sheetId="1" sqref="C1121" start="0" length="0">
    <dxf>
      <font>
        <sz val="8"/>
        <name val="Times New Roman"/>
        <scheme val="none"/>
      </font>
      <numFmt numFmtId="185" formatCode="#,##0.00_р_."/>
      <alignment horizontal="center" vertical="center" wrapText="1" readingOrder="0"/>
    </dxf>
  </rfmt>
  <rfmt sheetId="1" sqref="D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E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F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G1121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dxf>
  </rfmt>
  <rfmt sheetId="1" sqref="H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I1121" start="0" length="0">
    <dxf>
      <font>
        <sz val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J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K1121" start="0" length="0">
    <dxf>
      <font>
        <sz val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L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qref="M1121" start="0" length="0">
    <dxf>
      <font>
        <sz val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N1121" start="0" length="0">
    <dxf>
      <font>
        <sz val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</dxf>
  </rfmt>
  <rfmt sheetId="1" sqref="O1121" start="0" length="0">
    <dxf>
      <font>
        <sz val="8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" sqref="P1121" start="0" length="0">
    <dxf>
      <font>
        <sz val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  <border outline="0">
        <right style="thin">
          <color indexed="64"/>
        </right>
      </border>
    </dxf>
  </rfmt>
  <rfmt sheetId="1" sqref="C1121:P1121" start="0" length="2147483647">
    <dxf>
      <font>
        <sz val="14"/>
      </font>
    </dxf>
  </rfmt>
  <rcc rId="16696" sId="1">
    <nc r="C1122">
      <f>SUM(C1123:C1125)</f>
    </nc>
  </rcc>
  <rcc rId="16697" sId="1" odxf="1" dxf="1">
    <nc r="D1122">
      <f>SUM(D1123:D1125)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698" sId="1" odxf="1" dxf="1">
    <nc r="E1122">
      <f>SUM(E1123:E1125)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699" sId="1" odxf="1" dxf="1">
    <nc r="F1122">
      <f>SUM(F1123:F1125)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0" sId="1" odxf="1" dxf="1">
    <nc r="G1122">
      <f>SUM(G1123:G1125)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1" sId="1" odxf="1" dxf="1" numFmtId="4">
    <nc r="H1122">
      <f>SUM(H1123:H1125)</f>
    </nc>
    <ndxf>
      <numFmt numFmtId="185" formatCode="#,##0.00_р_."/>
      <alignment wrapText="1" readingOrder="0"/>
    </ndxf>
  </rcc>
  <rcc rId="16702" sId="1" odxf="1" dxf="1">
    <nc r="I1122">
      <f>SUM(I1123:I1125)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3" sId="1" odxf="1" dxf="1">
    <nc r="J1122">
      <f>SUM(J1123:J1125)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4" sId="1" odxf="1" dxf="1">
    <nc r="K1122">
      <f>SUM(K1123:K1125)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5" sId="1" odxf="1" dxf="1">
    <nc r="L1122">
      <f>SUM(L1123:L1125)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6" sId="1" odxf="1" dxf="1">
    <nc r="M1122">
      <f>SUM(M1123:M1125)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7" sId="1" odxf="1" dxf="1">
    <nc r="N1122">
      <f>SUM(N1123:N1125)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8" sId="1" odxf="1" dxf="1">
    <nc r="O1122">
      <f>SUM(O1123:O1125)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09" sId="1" odxf="1" dxf="1">
    <nc r="P1122">
      <f>SUM(P1123:P1125)</f>
    </nc>
    <ndxf>
      <font>
        <sz val="14"/>
        <color indexed="8"/>
        <name val="Times New Roman"/>
        <scheme val="none"/>
      </font>
      <numFmt numFmtId="185" formatCode="#,##0.00_р_."/>
      <alignment wrapText="1" readingOrder="0"/>
    </ndxf>
  </rcc>
  <rcc rId="16710" sId="1" odxf="1" dxf="1">
    <nc r="Q1122">
      <f>SUM(Q1123:Q1125)</f>
    </nc>
    <odxf>
      <numFmt numFmtId="4" formatCode="#,##0.00"/>
      <fill>
        <patternFill patternType="none">
          <bgColor indexed="65"/>
        </patternFill>
      </fill>
      <alignment horizontal="general" vertical="top" wrapText="0" readingOrder="0"/>
    </odxf>
    <ndxf>
      <numFmt numFmtId="185" formatCode="#,##0.00_р_."/>
      <fill>
        <patternFill patternType="solid">
          <bgColor theme="0"/>
        </patternFill>
      </fill>
      <alignment horizontal="center" vertical="center" wrapText="1" readingOrder="0"/>
    </ndxf>
  </rcc>
  <rfmt sheetId="1" sqref="C1122:Q1122" start="0" length="2147483647">
    <dxf>
      <font>
        <b/>
      </font>
    </dxf>
  </rfmt>
  <rcc rId="16711" sId="1">
    <nc r="A1122" t="inlineStr">
      <is>
        <t>Итого по Бурлинскому району 2017 год</t>
      </is>
    </nc>
  </rcc>
  <rcc rId="16712" sId="1">
    <oc r="A1126">
      <v>2</v>
    </oc>
    <nc r="A1126" t="inlineStr">
      <is>
        <t>Итого по Бурлинскому району 2018 год</t>
      </is>
    </nc>
  </rcc>
  <rcc rId="16713" sId="1">
    <oc r="A1130">
      <v>6</v>
    </oc>
    <nc r="A1130" t="inlineStr">
      <is>
        <t>Итого по Бурлинскому району 2019 год</t>
      </is>
    </nc>
  </rcc>
  <rfmt sheetId="1" sqref="A1130:XFD1130">
    <dxf>
      <alignment vertical="bottom" readingOrder="0"/>
    </dxf>
  </rfmt>
  <rfmt sheetId="1" sqref="A1130:XFD1130" start="0" length="2147483647">
    <dxf>
      <font>
        <b/>
      </font>
    </dxf>
  </rfmt>
  <rfmt sheetId="1" sqref="A1126">
    <dxf>
      <alignment vertical="bottom" readingOrder="0"/>
    </dxf>
  </rfmt>
  <rfmt sheetId="1" sqref="A1126:XFD1126">
    <dxf>
      <alignment vertical="bottom" readingOrder="0"/>
    </dxf>
  </rfmt>
  <rfmt sheetId="1" sqref="A1126:XFD1126" start="0" length="2147483647">
    <dxf>
      <font>
        <b/>
      </font>
    </dxf>
  </rfmt>
  <rfmt sheetId="1" sqref="A1122:XFD1122" start="0" length="2147483647">
    <dxf>
      <font>
        <b/>
      </font>
    </dxf>
  </rfmt>
  <rfmt sheetId="1" sqref="A1122:XFD1122">
    <dxf>
      <alignment vertical="bottom" readingOrder="0"/>
    </dxf>
  </rfmt>
  <rcc rId="16714" sId="1">
    <oc r="C1126" t="inlineStr">
      <is>
        <t>Ремонт инженерных сетей</t>
      </is>
    </oc>
    <nc r="C1126">
      <f>SUM(C1127:C1129)</f>
    </nc>
  </rcc>
  <rcc rId="16715" sId="1" odxf="1" dxf="1" numFmtId="4">
    <nc r="D1126">
      <f>SUM(D1127:D1129)</f>
    </nc>
    <ndxf>
      <font>
        <sz val="14"/>
        <color indexed="8"/>
        <name val="Times New Roman"/>
        <scheme val="none"/>
      </font>
      <numFmt numFmtId="4" formatCode="#,##0.00"/>
    </ndxf>
  </rcc>
  <rcc rId="16716" sId="1" odxf="1" dxf="1">
    <nc r="E1126">
      <f>SUM(E1127:E1129)</f>
    </nc>
    <ndxf>
      <numFmt numFmtId="4" formatCode="#,##0.00"/>
    </ndxf>
  </rcc>
  <rcc rId="16717" sId="1" odxf="1" dxf="1">
    <nc r="F1126">
      <f>SUM(F1127:F1129)</f>
    </nc>
    <ndxf>
      <numFmt numFmtId="4" formatCode="#,##0.00"/>
    </ndxf>
  </rcc>
  <rcc rId="16718" sId="1">
    <nc r="G1126">
      <f>SUM(G1127:G1129)</f>
    </nc>
  </rcc>
  <rcc rId="16719" sId="1" odxf="1" dxf="1" numFmtId="4">
    <nc r="H1126">
      <f>SUM(H1127:H1129)</f>
    </nc>
    <ndxf>
      <font>
        <sz val="14"/>
        <color indexed="8"/>
        <name val="Times New Roman"/>
        <scheme val="none"/>
      </font>
      <numFmt numFmtId="4" formatCode="#,##0.00"/>
    </ndxf>
  </rcc>
  <rcc rId="16720" sId="1">
    <nc r="I1126">
      <f>SUM(I1127:I1129)</f>
    </nc>
  </rcc>
  <rcc rId="16721" sId="1" odxf="1" dxf="1">
    <nc r="J1126">
      <f>SUM(J1127:J1129)</f>
    </nc>
    <ndxf>
      <numFmt numFmtId="4" formatCode="#,##0.00"/>
    </ndxf>
  </rcc>
  <rcc rId="16722" sId="1">
    <nc r="K1126">
      <f>SUM(K1127:K1129)</f>
    </nc>
  </rcc>
  <rcc rId="16723" sId="1" odxf="1" dxf="1">
    <nc r="L1126">
      <f>SUM(L1127:L1129)</f>
    </nc>
    <ndxf>
      <numFmt numFmtId="4" formatCode="#,##0.00"/>
    </ndxf>
  </rcc>
  <rcc rId="16724" sId="1">
    <nc r="M1126">
      <f>SUM(M1127:M1129)</f>
    </nc>
  </rcc>
  <rcc rId="16725" sId="1" odxf="1" dxf="1">
    <nc r="N1126">
      <f>SUM(N1127:N1129)</f>
    </nc>
    <ndxf>
      <numFmt numFmtId="4" formatCode="#,##0.00"/>
    </ndxf>
  </rcc>
  <rcc rId="16726" sId="1">
    <nc r="O1126">
      <f>SUM(O1127:O1129)</f>
    </nc>
  </rcc>
  <rcc rId="16727" sId="1" odxf="1" dxf="1">
    <nc r="P1126">
      <f>SUM(P1127:P1129)</f>
    </nc>
    <ndxf>
      <numFmt numFmtId="4" formatCode="#,##0.00"/>
    </ndxf>
  </rcc>
  <rcc rId="16728" sId="1" odxf="1" dxf="1">
    <nc r="Q1126">
      <f>SUM(Q1127:Q1129)</f>
    </nc>
    <odxf>
      <font/>
      <fill>
        <patternFill patternType="none">
          <bgColor indexed="65"/>
        </patternFill>
      </fill>
      <alignment horizontal="general" readingOrder="0"/>
    </odxf>
    <ndxf>
      <font>
        <sz val="14"/>
        <color indexed="8"/>
        <name val="Times New Roman"/>
        <scheme val="none"/>
      </font>
      <fill>
        <patternFill patternType="solid">
          <bgColor theme="0"/>
        </patternFill>
      </fill>
      <alignment horizontal="center" readingOrder="0"/>
    </ndxf>
  </rcc>
  <rcc rId="16729" sId="1">
    <oc r="C1130" t="inlineStr">
      <is>
        <t>Ремонт  и утепление фасада</t>
      </is>
    </oc>
    <nc r="C1130">
      <f>SUM(C1131:C1135)</f>
    </nc>
  </rcc>
  <rcc rId="16730" sId="1" odxf="1" dxf="1">
    <nc r="D1130">
      <f>SUM(D1131:D1135)</f>
    </nc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16731" sId="1" odxf="1" dxf="1">
    <nc r="E1130">
      <f>SUM(E1131:E1135)</f>
    </nc>
    <ndxf>
      <numFmt numFmtId="0" formatCode="General"/>
      <border outline="0">
        <left/>
        <right/>
        <top/>
        <bottom/>
      </border>
    </ndxf>
  </rcc>
  <rcc rId="16732" sId="1" odxf="1" dxf="1">
    <nc r="F1130">
      <f>SUM(F1131:F1135)</f>
    </nc>
    <ndxf>
      <numFmt numFmtId="0" formatCode="General"/>
      <border outline="0">
        <left/>
        <right/>
        <top/>
        <bottom/>
      </border>
    </ndxf>
  </rcc>
  <rcc rId="16733" sId="1" odxf="1" dxf="1">
    <nc r="G1130">
      <f>SUM(G1131:G1135)</f>
    </nc>
    <ndxf>
      <numFmt numFmtId="0" formatCode="General"/>
      <border outline="0">
        <left/>
        <right/>
        <top/>
        <bottom/>
      </border>
    </ndxf>
  </rcc>
  <rcc rId="16734" sId="1" odxf="1" dxf="1">
    <nc r="H1130">
      <f>SUM(H1131:H1135)</f>
    </nc>
    <ndxf>
      <font>
        <sz val="14"/>
        <color indexed="8"/>
        <name val="Times New Roman"/>
        <scheme val="none"/>
      </font>
      <border outline="0">
        <left/>
        <right/>
        <top/>
        <bottom/>
      </border>
    </ndxf>
  </rcc>
  <rcc rId="16735" sId="1" odxf="1" dxf="1">
    <nc r="I1130">
      <f>SUM(I1131:I1135)</f>
    </nc>
    <ndxf>
      <numFmt numFmtId="0" formatCode="General"/>
      <border outline="0">
        <left/>
        <right/>
        <top/>
        <bottom/>
      </border>
    </ndxf>
  </rcc>
  <rcc rId="16736" sId="1" odxf="1" dxf="1">
    <nc r="J1130">
      <f>SUM(J1131:J1135)</f>
    </nc>
    <ndxf>
      <numFmt numFmtId="0" formatCode="General"/>
      <border outline="0">
        <left/>
        <right/>
        <top/>
        <bottom/>
      </border>
    </ndxf>
  </rcc>
  <rcc rId="16737" sId="1" odxf="1" dxf="1">
    <nc r="K1130">
      <f>SUM(K1131:K1135)</f>
    </nc>
    <ndxf>
      <numFmt numFmtId="0" formatCode="General"/>
      <border outline="0">
        <left/>
        <right/>
        <top/>
        <bottom/>
      </border>
    </ndxf>
  </rcc>
  <rcc rId="16738" sId="1" odxf="1" dxf="1">
    <nc r="L1130">
      <f>SUM(L1131:L1135)</f>
    </nc>
    <ndxf>
      <numFmt numFmtId="0" formatCode="General"/>
      <border outline="0">
        <left/>
        <right/>
        <top/>
        <bottom/>
      </border>
    </ndxf>
  </rcc>
  <rcc rId="16739" sId="1" odxf="1" dxf="1">
    <nc r="M1130">
      <f>SUM(M1131:M1135)</f>
    </nc>
    <ndxf>
      <numFmt numFmtId="0" formatCode="General"/>
      <border outline="0">
        <left/>
        <right/>
        <top/>
        <bottom/>
      </border>
    </ndxf>
  </rcc>
  <rcc rId="16740" sId="1" odxf="1" dxf="1">
    <nc r="N1130">
      <f>SUM(N1131:N1135)</f>
    </nc>
    <ndxf>
      <numFmt numFmtId="0" formatCode="General"/>
      <border outline="0">
        <left/>
        <right/>
        <top/>
        <bottom/>
      </border>
    </ndxf>
  </rcc>
  <rcc rId="16741" sId="1" odxf="1" dxf="1">
    <nc r="O1130">
      <f>SUM(O1131:O1135)</f>
    </nc>
    <ndxf>
      <numFmt numFmtId="0" formatCode="General"/>
      <border outline="0">
        <left/>
        <right/>
        <top/>
        <bottom/>
      </border>
    </ndxf>
  </rcc>
  <rcc rId="16742" sId="1" odxf="1" dxf="1">
    <nc r="P1130">
      <f>SUM(P1131:P1135)</f>
    </nc>
    <ndxf>
      <fill>
        <patternFill patternType="solid">
          <bgColor theme="0"/>
        </patternFill>
      </fill>
      <alignment horizontal="center" readingOrder="0"/>
      <border outline="0">
        <left/>
        <right/>
        <top/>
        <bottom/>
      </border>
    </ndxf>
  </rcc>
  <rcc rId="16743" sId="1" odxf="1" dxf="1">
    <nc r="Q1130">
      <f>SUM(Q1131:Q1135)</f>
    </nc>
    <odxf>
      <font/>
      <numFmt numFmtId="4" formatCode="#,##0.00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readingOrder="0"/>
      <border outline="0">
        <left/>
        <right/>
        <top/>
        <bottom/>
      </border>
    </ndxf>
  </rcc>
  <rfmt sheetId="1" sqref="Q1130" start="0" length="0">
    <dxf>
      <border>
        <right style="thin">
          <color indexed="64"/>
        </right>
      </border>
    </dxf>
  </rfmt>
  <rfmt sheetId="1" sqref="C1130:Q11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6744" sId="1" numFmtId="4">
    <nc r="C1121">
      <f>C1122+C1126+C1130</f>
    </nc>
  </rcc>
  <rcc rId="16745" sId="1" odxf="1" dxf="1">
    <nc r="D1121">
      <f>D1122+D1126+D1130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46" sId="1" odxf="1" dxf="1">
    <nc r="E1121">
      <f>E1122+E1126+E1130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47" sId="1" odxf="1" dxf="1">
    <nc r="F1121">
      <f>F1122+F1126+F1130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48" sId="1" odxf="1" dxf="1">
    <nc r="G1121">
      <f>G1122+G1126+G1130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49" sId="1" odxf="1" dxf="1">
    <nc r="H1121">
      <f>H1122+H1126+H1130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0" sId="1" odxf="1" dxf="1">
    <nc r="I1121">
      <f>I1122+I1126+I1130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1" sId="1" odxf="1" dxf="1">
    <nc r="J1121">
      <f>J1122+J1126+J1130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2" sId="1" odxf="1" dxf="1">
    <nc r="K1121">
      <f>K1122+K1126+K1130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3" sId="1" odxf="1" dxf="1">
    <nc r="L1121">
      <f>L1122+L1126+L1130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4" sId="1" odxf="1" dxf="1">
    <nc r="M1121">
      <f>M1122+M1126+M1130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5" sId="1" odxf="1" dxf="1">
    <nc r="N1121">
      <f>N1122+N1126+N1130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6" sId="1" odxf="1" dxf="1">
    <nc r="O1121">
      <f>O1122+O1126+O1130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7" sId="1" odxf="1" dxf="1">
    <nc r="P1121">
      <f>P1122+P1126+P1130</f>
    </nc>
    <ndxf>
      <numFmt numFmtId="185" formatCode="#,##0.00_р_."/>
      <fill>
        <patternFill patternType="none">
          <bgColor indexed="65"/>
        </patternFill>
      </fill>
      <alignment wrapText="1" readingOrder="0"/>
    </ndxf>
  </rcc>
  <rcc rId="16758" sId="1" odxf="1" dxf="1">
    <nc r="Q1121">
      <f>Q1122+Q1126+Q1130</f>
    </nc>
    <odxf>
      <numFmt numFmtId="4" formatCode="#,##0.00"/>
      <alignment horizontal="general" vertical="top" wrapText="0" readingOrder="0"/>
    </odxf>
    <ndxf>
      <numFmt numFmtId="185" formatCode="#,##0.00_р_."/>
      <alignment horizontal="center" vertical="center" wrapText="1" readingOrder="0"/>
    </ndxf>
  </rcc>
  <rfmt sheetId="1" sqref="C1121:Q1121" start="0" length="2147483647">
    <dxf>
      <font>
        <b/>
      </font>
    </dxf>
  </rfmt>
  <rfmt sheetId="1" sqref="C1121:Q1135" start="0" length="2147483647">
    <dxf>
      <font>
        <name val="Times New Roman"/>
        <scheme val="none"/>
      </font>
    </dxf>
  </rfmt>
  <rfmt sheetId="1" sqref="C1121:Q1135" start="0" length="2147483647">
    <dxf>
      <font>
        <color auto="1"/>
      </font>
    </dxf>
  </rfmt>
  <rfmt sheetId="1" sqref="C1121:Q1135">
    <dxf>
      <numFmt numFmtId="186" formatCode="#,##0.000_р_."/>
    </dxf>
  </rfmt>
  <rfmt sheetId="1" sqref="C1121:Q1135">
    <dxf>
      <numFmt numFmtId="185" formatCode="#,##0.00_р_."/>
    </dxf>
  </rfmt>
  <rfmt sheetId="1" sqref="C1121:Q1135">
    <dxf>
      <alignment horizontal="right" readingOrder="0"/>
    </dxf>
  </rfmt>
  <rfmt sheetId="1" sqref="A1121:B1121">
    <dxf>
      <fill>
        <patternFill>
          <bgColor rgb="FF92D050"/>
        </patternFill>
      </fill>
    </dxf>
  </rfmt>
  <rcv guid="{52C56C69-E76E-46A4-93DC-3FEF3C34E98B}" action="delete"/>
  <rdn rId="0" localSheetId="1" customView="1" name="Z_52C56C69_E76E_46A4_93DC_3FEF3C34E98B_.wvu.PrintArea" hidden="1" oldHidden="1">
    <formula>'Лист 1'!$A$1:$R$1878</formula>
    <oldFormula>'Лист 1'!$A$1:$R$1878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rc rId="16490" sId="1" ref="A1133:XFD1133" action="insertRow"/>
  <rcc rId="16491" sId="1">
    <nc r="A1133">
      <v>12</v>
    </nc>
  </rcc>
  <rcc rId="16492" sId="1">
    <nc r="B1133" t="inlineStr">
      <is>
        <t>Бурлинский район, c. Партизанское, ул. Целинная, д. 7</t>
      </is>
    </nc>
  </rcc>
  <rfmt sheetId="1" sqref="K1133:Q1133">
    <dxf>
      <fill>
        <patternFill>
          <bgColor theme="0" tint="-4.9989318521683403E-2"/>
        </patternFill>
      </fill>
    </dxf>
  </rfmt>
  <rcc rId="16493" sId="1">
    <nc r="C1133" t="inlineStr">
      <is>
        <t>инж</t>
      </is>
    </nc>
  </rcc>
  <rrc rId="16494" sId="1" ref="A1133:XFD1133" action="deleteRow">
    <rfmt sheetId="1" xfDxf="1" sqref="A1133:XFD1133" start="0" length="0"/>
    <rcc rId="0" sId="1" s="1" dxf="1">
      <nc r="A1133">
        <v>12</v>
      </nc>
      <ndxf>
        <font>
          <sz val="14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3" t="inlineStr">
        <is>
          <t>Бурлинский район, c. Партизанское, ул. Целинная, д. 7</t>
        </is>
      </nc>
      <ndxf>
        <font>
          <sz val="14"/>
          <color theme="1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133" t="inlineStr">
        <is>
          <t>инж</t>
        </is>
      </nc>
      <ndxf>
        <font>
          <sz val="11"/>
          <color indexed="8"/>
          <name val="Times New Roman"/>
          <scheme val="none"/>
        </font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33" start="0" length="0">
      <dxf>
        <font>
          <sz val="11"/>
          <color indexed="55"/>
          <name val="Calibri"/>
          <scheme val="none"/>
        </font>
        <numFmt numFmtId="4" formatCode="#,##0.0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33" start="0" length="0">
      <dxf>
        <numFmt numFmtId="4" formatCode="#,##0.00"/>
        <fill>
          <patternFill patternType="solid">
            <bgColor theme="0" tint="-4.9989318521683403E-2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M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Q1133" start="0" length="0">
      <dxf>
        <numFmt numFmtId="4" formatCode="#,##0.00"/>
        <fill>
          <patternFill patternType="solid"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33" start="0" length="0">
      <dxf/>
    </rfmt>
  </rrc>
  <rfmt sheetId="1" sqref="A1509:B1509">
    <dxf>
      <fill>
        <patternFill>
          <bgColor rgb="FFFF0000"/>
        </patternFill>
      </fill>
    </dxf>
  </rfmt>
  <rfmt sheetId="1" sqref="B1511">
    <dxf>
      <fill>
        <patternFill patternType="solid">
          <bgColor rgb="FFFF0000"/>
        </patternFill>
      </fill>
    </dxf>
  </rfmt>
  <rfmt sheetId="1" sqref="A1509:B1511">
    <dxf>
      <fill>
        <patternFill patternType="none">
          <bgColor auto="1"/>
        </patternFill>
      </fill>
    </dxf>
  </rfmt>
  <rfmt sheetId="1" sqref="A1509:B1509">
    <dxf>
      <fill>
        <patternFill patternType="solid">
          <bgColor rgb="FF92D050"/>
        </patternFill>
      </fill>
    </dxf>
  </rfmt>
  <rcc rId="16495" sId="1" numFmtId="4">
    <oc r="G1558">
      <v>360</v>
    </oc>
    <nc r="G1558"/>
  </rcc>
  <rcc rId="16496" sId="1" numFmtId="4">
    <oc r="H1558">
      <v>535791</v>
    </oc>
    <nc r="H1558"/>
  </rcc>
  <rfmt sheetId="1" sqref="G1643:H1643">
    <dxf>
      <fill>
        <patternFill patternType="solid">
          <bgColor rgb="FFFFFF00"/>
        </patternFill>
      </fill>
    </dxf>
  </rfmt>
  <rcc rId="16497" sId="1">
    <oc r="B1637" t="inlineStr">
      <is>
        <t>Поспелихинский район, с. Поспелиха, ул. Тельмана, 
д. 4Б</t>
      </is>
    </oc>
    <nc r="B1637" t="inlineStr">
      <is>
        <t>Поспелихинский район, с. Поспелиха, ул. Тельмана, д. 4Б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29583" sId="1">
    <oc r="M5" t="inlineStr">
      <is>
        <t>от ______________  2016   № _____</t>
      </is>
    </oc>
    <nc r="M5" t="inlineStr">
      <is>
        <r>
          <t xml:space="preserve">от   </t>
        </r>
        <r>
          <rPr>
            <u/>
            <sz val="26"/>
            <rFont val="Times New Roman"/>
            <family val="1"/>
            <charset val="204"/>
          </rPr>
          <t xml:space="preserve">19 октября </t>
        </r>
        <r>
          <rPr>
            <sz val="26"/>
            <rFont val="Times New Roman"/>
            <family val="1"/>
            <charset val="204"/>
          </rPr>
          <t xml:space="preserve"> 2016   № </t>
        </r>
        <r>
          <rPr>
            <u/>
            <sz val="26"/>
            <rFont val="Times New Roman"/>
            <family val="1"/>
            <charset val="204"/>
          </rPr>
          <t>517</t>
        </r>
      </is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v guid="{52C56C69-E76E-46A4-93DC-3FEF3C34E98B}" action="delete"/>
  <rdn rId="0" localSheetId="1" customView="1" name="Z_52C56C69_E76E_46A4_93DC_3FEF3C34E98B_.wvu.PrintArea" hidden="1" oldHidden="1">
    <formula>'Лист 1'!$A$1:$Q$1856</formula>
    <oldFormula>'Лист 1'!$A$1:$Q$1856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1'!$A$14:$S$1840</formula>
    <oldFormula>'Лист 1'!$A$14:$S$1840</oldFormula>
  </rdn>
  <rcv guid="{52C56C69-E76E-46A4-93DC-3FEF3C34E98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24899" sId="1" numFmtId="4">
    <oc r="D24">
      <v>0</v>
    </oc>
    <nc r="D24"/>
  </rcc>
  <rcc rId="24900" sId="1" numFmtId="4">
    <oc r="C23">
      <v>1072786</v>
    </oc>
    <nc r="C23">
      <f>C24</f>
    </nc>
  </rcc>
  <rcc rId="24901" sId="1" odxf="1" dxf="1" numFmtId="4">
    <oc r="D23">
      <v>0</v>
    </oc>
    <nc r="D23">
      <f>D24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24902" sId="1" odxf="1" dxf="1">
    <nc r="E23">
      <f>E24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3" sId="1" odxf="1" dxf="1">
    <nc r="F23">
      <f>F24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4" sId="1" odxf="1" dxf="1" numFmtId="4">
    <oc r="G23">
      <v>259</v>
    </oc>
    <nc r="G23">
      <f>G24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5" sId="1" odxf="1" dxf="1" numFmtId="4">
    <oc r="H23">
      <v>937225</v>
    </oc>
    <nc r="H23">
      <f>H24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6" sId="1" odxf="1" dxf="1" numFmtId="4">
    <oc r="I23">
      <v>70</v>
    </oc>
    <nc r="I23">
      <f>I24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7" sId="1" odxf="1" dxf="1" numFmtId="4">
    <oc r="J23">
      <v>135561</v>
    </oc>
    <nc r="J23">
      <f>J24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08" sId="1" odxf="1" dxf="1">
    <nc r="K23">
      <f>K24</f>
    </nc>
    <odxf>
      <alignment wrapText="0" readingOrder="0"/>
    </odxf>
    <ndxf>
      <alignment wrapText="1" readingOrder="0"/>
    </ndxf>
  </rcc>
  <rcc rId="24909" sId="1" odxf="1" dxf="1">
    <nc r="L23">
      <f>L24</f>
    </nc>
    <odxf>
      <alignment wrapText="0" readingOrder="0"/>
    </odxf>
    <ndxf>
      <alignment wrapText="1" readingOrder="0"/>
    </ndxf>
  </rcc>
  <rcc rId="24910" sId="1" odxf="1" dxf="1">
    <nc r="M23">
      <f>M24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11" sId="1" odxf="1" dxf="1">
    <nc r="N23">
      <f>N24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12" sId="1" odxf="1" dxf="1">
    <nc r="O23">
      <f>O24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13" sId="1" odxf="1" dxf="1">
    <nc r="P23">
      <f>P24</f>
    </nc>
    <odxf>
      <font>
        <sz val="14"/>
        <color indexed="72"/>
        <name val="Times New Roman"/>
        <scheme val="none"/>
      </font>
      <border outline="0">
        <right/>
      </border>
    </odxf>
    <ndxf>
      <font>
        <sz val="14"/>
        <color indexed="72"/>
        <name val="Times New Roman"/>
        <scheme val="none"/>
      </font>
      <border outline="0">
        <right style="thin">
          <color indexed="64"/>
        </right>
      </border>
    </ndxf>
  </rcc>
  <rcc rId="24914" sId="1" odxf="1" dxf="1">
    <nc r="Q23">
      <f>Q24</f>
    </nc>
    <odxf>
      <font>
        <sz val="14"/>
        <color indexed="72"/>
        <name val="Times New Roman"/>
        <scheme val="none"/>
      </font>
    </odxf>
    <ndxf>
      <font>
        <sz val="14"/>
        <color indexed="72"/>
        <name val="Times New Roman"/>
        <scheme val="none"/>
      </font>
    </ndxf>
  </rcc>
  <rcc rId="24915" sId="1" numFmtId="4">
    <oc r="D26">
      <v>0</v>
    </oc>
    <nc r="D26"/>
  </rcc>
  <rcc rId="24916" sId="1" numFmtId="4">
    <oc r="I612">
      <v>0</v>
    </oc>
    <nc r="I612"/>
  </rcc>
  <rcc rId="24917" sId="1" numFmtId="4">
    <oc r="J612">
      <v>0</v>
    </oc>
    <nc r="J612"/>
  </rcc>
  <rcc rId="24918" sId="1" numFmtId="4">
    <oc r="K612">
      <v>0</v>
    </oc>
    <nc r="K612"/>
  </rcc>
  <rcc rId="24919" sId="1" numFmtId="4">
    <oc r="L612">
      <v>0</v>
    </oc>
    <nc r="L612"/>
  </rcc>
  <rcc rId="24920" sId="1" numFmtId="4">
    <oc r="M612">
      <v>0</v>
    </oc>
    <nc r="M612"/>
  </rcc>
  <rcc rId="24921" sId="1" numFmtId="4">
    <oc r="N612">
      <v>0</v>
    </oc>
    <nc r="N612"/>
  </rcc>
  <rcc rId="24922" sId="1" numFmtId="4">
    <oc r="O612">
      <v>0</v>
    </oc>
    <nc r="O612"/>
  </rcc>
  <rcc rId="24923" sId="1" numFmtId="4">
    <oc r="P612">
      <v>0</v>
    </oc>
    <nc r="P612"/>
  </rcc>
  <rcc rId="24924" sId="1" numFmtId="4">
    <oc r="I613">
      <v>0</v>
    </oc>
    <nc r="I613"/>
  </rcc>
  <rcc rId="24925" sId="1" numFmtId="4">
    <oc r="J613">
      <v>0</v>
    </oc>
    <nc r="J613"/>
  </rcc>
  <rcc rId="24926" sId="1" numFmtId="4">
    <oc r="K613">
      <v>0</v>
    </oc>
    <nc r="K613"/>
  </rcc>
  <rcc rId="24927" sId="1" numFmtId="4">
    <oc r="L613">
      <v>0</v>
    </oc>
    <nc r="L613"/>
  </rcc>
  <rcc rId="24928" sId="1" numFmtId="4">
    <oc r="M613">
      <v>0</v>
    </oc>
    <nc r="M613"/>
  </rcc>
  <rcc rId="24929" sId="1" numFmtId="4">
    <oc r="N613">
      <v>0</v>
    </oc>
    <nc r="N613"/>
  </rcc>
  <rcc rId="24930" sId="1" numFmtId="4">
    <oc r="O613">
      <v>0</v>
    </oc>
    <nc r="O613"/>
  </rcc>
  <rcc rId="24931" sId="1" numFmtId="4">
    <oc r="P613">
      <v>0</v>
    </oc>
    <nc r="P613"/>
  </rcc>
  <rcc rId="24932" sId="1" numFmtId="4">
    <oc r="I614">
      <v>0</v>
    </oc>
    <nc r="I614"/>
  </rcc>
  <rcc rId="24933" sId="1" numFmtId="4">
    <oc r="J614">
      <v>0</v>
    </oc>
    <nc r="J614"/>
  </rcc>
  <rcc rId="24934" sId="1" numFmtId="4">
    <oc r="K614">
      <v>0</v>
    </oc>
    <nc r="K614"/>
  </rcc>
  <rcc rId="24935" sId="1" numFmtId="4">
    <oc r="L614">
      <v>0</v>
    </oc>
    <nc r="L614"/>
  </rcc>
  <rcc rId="24936" sId="1" numFmtId="4">
    <oc r="M614">
      <v>0</v>
    </oc>
    <nc r="M614"/>
  </rcc>
  <rcc rId="24937" sId="1" numFmtId="4">
    <oc r="N614">
      <v>0</v>
    </oc>
    <nc r="N614"/>
  </rcc>
  <rcc rId="24938" sId="1" numFmtId="4">
    <oc r="O614">
      <v>0</v>
    </oc>
    <nc r="O614"/>
  </rcc>
  <rcc rId="24939" sId="1" numFmtId="4">
    <oc r="P614">
      <v>0</v>
    </oc>
    <nc r="P614"/>
  </rcc>
  <rcc rId="24940" sId="1" numFmtId="4">
    <oc r="I615">
      <v>0</v>
    </oc>
    <nc r="I615"/>
  </rcc>
  <rcc rId="24941" sId="1" numFmtId="4">
    <oc r="J615">
      <v>0</v>
    </oc>
    <nc r="J615"/>
  </rcc>
  <rcc rId="24942" sId="1" numFmtId="4">
    <oc r="K615">
      <v>0</v>
    </oc>
    <nc r="K615"/>
  </rcc>
  <rcc rId="24943" sId="1" numFmtId="4">
    <oc r="L615">
      <v>0</v>
    </oc>
    <nc r="L615"/>
  </rcc>
  <rcc rId="24944" sId="1" numFmtId="4">
    <oc r="M615">
      <v>0</v>
    </oc>
    <nc r="M615"/>
  </rcc>
  <rcc rId="24945" sId="1" numFmtId="4">
    <oc r="N615">
      <v>0</v>
    </oc>
    <nc r="N615"/>
  </rcc>
  <rcc rId="24946" sId="1" numFmtId="4">
    <oc r="O615">
      <v>0</v>
    </oc>
    <nc r="O615"/>
  </rcc>
  <rcc rId="24947" sId="1" numFmtId="4">
    <oc r="P615">
      <v>0</v>
    </oc>
    <nc r="P615"/>
  </rcc>
  <rcc rId="24948" sId="1" numFmtId="4">
    <oc r="I616">
      <v>0</v>
    </oc>
    <nc r="I616"/>
  </rcc>
  <rcc rId="24949" sId="1" numFmtId="4">
    <oc r="J616">
      <v>0</v>
    </oc>
    <nc r="J616"/>
  </rcc>
  <rcc rId="24950" sId="1" numFmtId="4">
    <oc r="K616">
      <v>0</v>
    </oc>
    <nc r="K616"/>
  </rcc>
  <rcc rId="24951" sId="1" numFmtId="4">
    <oc r="L616">
      <v>0</v>
    </oc>
    <nc r="L616"/>
  </rcc>
  <rcc rId="24952" sId="1" numFmtId="4">
    <oc r="M616">
      <v>0</v>
    </oc>
    <nc r="M616"/>
  </rcc>
  <rcc rId="24953" sId="1" numFmtId="4">
    <oc r="N616">
      <v>0</v>
    </oc>
    <nc r="N616"/>
  </rcc>
  <rcc rId="24954" sId="1" numFmtId="4">
    <oc r="O616">
      <v>0</v>
    </oc>
    <nc r="O616"/>
  </rcc>
  <rcc rId="24955" sId="1" numFmtId="4">
    <oc r="P616">
      <v>0</v>
    </oc>
    <nc r="P616"/>
  </rcc>
  <rcc rId="24956" sId="1" numFmtId="4">
    <oc r="I617">
      <v>0</v>
    </oc>
    <nc r="I617"/>
  </rcc>
  <rcc rId="24957" sId="1" numFmtId="4">
    <oc r="J617">
      <v>0</v>
    </oc>
    <nc r="J617"/>
  </rcc>
  <rcc rId="24958" sId="1" numFmtId="4">
    <oc r="K617">
      <v>0</v>
    </oc>
    <nc r="K617"/>
  </rcc>
  <rcc rId="24959" sId="1" numFmtId="4">
    <oc r="L617">
      <v>0</v>
    </oc>
    <nc r="L617"/>
  </rcc>
  <rcc rId="24960" sId="1" numFmtId="4">
    <oc r="M617">
      <v>0</v>
    </oc>
    <nc r="M617"/>
  </rcc>
  <rcc rId="24961" sId="1" numFmtId="4">
    <oc r="N617">
      <v>0</v>
    </oc>
    <nc r="N617"/>
  </rcc>
  <rcc rId="24962" sId="1" numFmtId="4">
    <oc r="O617">
      <v>0</v>
    </oc>
    <nc r="O617"/>
  </rcc>
  <rcc rId="24963" sId="1" numFmtId="4">
    <oc r="P617">
      <v>0</v>
    </oc>
    <nc r="P617"/>
  </rcc>
  <rcc rId="24964" sId="1" numFmtId="4">
    <oc r="I618">
      <v>0</v>
    </oc>
    <nc r="I618"/>
  </rcc>
  <rcc rId="24965" sId="1" numFmtId="4">
    <oc r="J618">
      <v>0</v>
    </oc>
    <nc r="J618"/>
  </rcc>
  <rcc rId="24966" sId="1" numFmtId="4">
    <oc r="K618">
      <v>0</v>
    </oc>
    <nc r="K618"/>
  </rcc>
  <rcc rId="24967" sId="1" numFmtId="4">
    <oc r="L618">
      <v>0</v>
    </oc>
    <nc r="L618"/>
  </rcc>
  <rcc rId="24968" sId="1" numFmtId="4">
    <oc r="M618">
      <v>0</v>
    </oc>
    <nc r="M618"/>
  </rcc>
  <rcc rId="24969" sId="1" numFmtId="4">
    <oc r="N618">
      <v>0</v>
    </oc>
    <nc r="N618"/>
  </rcc>
  <rcc rId="24970" sId="1" numFmtId="4">
    <oc r="O618">
      <v>0</v>
    </oc>
    <nc r="O618"/>
  </rcc>
  <rcc rId="24971" sId="1" numFmtId="4">
    <oc r="P618">
      <v>0</v>
    </oc>
    <nc r="P618"/>
  </rcc>
  <rcc rId="24972" sId="1" numFmtId="4">
    <oc r="I619">
      <v>0</v>
    </oc>
    <nc r="I619"/>
  </rcc>
  <rcc rId="24973" sId="1" numFmtId="4">
    <oc r="J619">
      <v>0</v>
    </oc>
    <nc r="J619"/>
  </rcc>
  <rcc rId="24974" sId="1" numFmtId="4">
    <oc r="K619">
      <v>0</v>
    </oc>
    <nc r="K619"/>
  </rcc>
  <rcc rId="24975" sId="1" numFmtId="4">
    <oc r="L619">
      <v>0</v>
    </oc>
    <nc r="L619"/>
  </rcc>
  <rcc rId="24976" sId="1" numFmtId="4">
    <oc r="M619">
      <v>0</v>
    </oc>
    <nc r="M619"/>
  </rcc>
  <rcc rId="24977" sId="1" numFmtId="4">
    <oc r="N619">
      <v>0</v>
    </oc>
    <nc r="N619"/>
  </rcc>
  <rcc rId="24978" sId="1" numFmtId="4">
    <oc r="O619">
      <v>0</v>
    </oc>
    <nc r="O619"/>
  </rcc>
  <rcc rId="24979" sId="1" numFmtId="4">
    <oc r="P619">
      <v>0</v>
    </oc>
    <nc r="P619"/>
  </rcc>
  <rcc rId="24980" sId="1" numFmtId="4">
    <oc r="I620">
      <v>0</v>
    </oc>
    <nc r="I620"/>
  </rcc>
  <rcc rId="24981" sId="1" numFmtId="4">
    <oc r="J620">
      <v>0</v>
    </oc>
    <nc r="J620"/>
  </rcc>
  <rcc rId="24982" sId="1" numFmtId="4">
    <oc r="K620">
      <v>0</v>
    </oc>
    <nc r="K620"/>
  </rcc>
  <rcc rId="24983" sId="1" numFmtId="4">
    <oc r="L620">
      <v>0</v>
    </oc>
    <nc r="L620"/>
  </rcc>
  <rcc rId="24984" sId="1" numFmtId="4">
    <oc r="M620">
      <v>0</v>
    </oc>
    <nc r="M620"/>
  </rcc>
  <rcc rId="24985" sId="1" numFmtId="4">
    <oc r="N620">
      <v>0</v>
    </oc>
    <nc r="N620"/>
  </rcc>
  <rcc rId="24986" sId="1" numFmtId="4">
    <oc r="O620">
      <v>0</v>
    </oc>
    <nc r="O620"/>
  </rcc>
  <rcc rId="24987" sId="1" numFmtId="4">
    <oc r="P620">
      <v>0</v>
    </oc>
    <nc r="P620"/>
  </rcc>
  <rcc rId="24988" sId="1" numFmtId="4">
    <oc r="I621">
      <v>0</v>
    </oc>
    <nc r="I621"/>
  </rcc>
  <rcc rId="24989" sId="1" numFmtId="4">
    <oc r="J621">
      <v>0</v>
    </oc>
    <nc r="J621"/>
  </rcc>
  <rcc rId="24990" sId="1" numFmtId="4">
    <oc r="K621">
      <v>0</v>
    </oc>
    <nc r="K621"/>
  </rcc>
  <rcc rId="24991" sId="1" numFmtId="4">
    <oc r="L621">
      <v>0</v>
    </oc>
    <nc r="L621"/>
  </rcc>
  <rcc rId="24992" sId="1" numFmtId="4">
    <oc r="M621">
      <v>0</v>
    </oc>
    <nc r="M621"/>
  </rcc>
  <rcc rId="24993" sId="1" numFmtId="4">
    <oc r="N621">
      <v>0</v>
    </oc>
    <nc r="N621"/>
  </rcc>
  <rcc rId="24994" sId="1" numFmtId="4">
    <oc r="O621">
      <v>0</v>
    </oc>
    <nc r="O621"/>
  </rcc>
  <rcc rId="24995" sId="1" numFmtId="4">
    <oc r="P621">
      <v>0</v>
    </oc>
    <nc r="P621"/>
  </rcc>
  <rcc rId="24996" sId="1" numFmtId="4">
    <oc r="I622">
      <v>0</v>
    </oc>
    <nc r="I622"/>
  </rcc>
  <rcc rId="24997" sId="1" numFmtId="4">
    <oc r="J622">
      <v>0</v>
    </oc>
    <nc r="J622"/>
  </rcc>
  <rcc rId="24998" sId="1" numFmtId="4">
    <oc r="K622">
      <v>0</v>
    </oc>
    <nc r="K622"/>
  </rcc>
  <rcc rId="24999" sId="1" numFmtId="4">
    <oc r="L622">
      <v>0</v>
    </oc>
    <nc r="L622"/>
  </rcc>
  <rcc rId="25000" sId="1" numFmtId="4">
    <oc r="M622">
      <v>0</v>
    </oc>
    <nc r="M622"/>
  </rcc>
  <rcc rId="25001" sId="1" numFmtId="4">
    <oc r="N622">
      <v>0</v>
    </oc>
    <nc r="N622"/>
  </rcc>
  <rcc rId="25002" sId="1" numFmtId="4">
    <oc r="O622">
      <v>0</v>
    </oc>
    <nc r="O622"/>
  </rcc>
  <rcc rId="25003" sId="1" numFmtId="4">
    <oc r="P622">
      <v>0</v>
    </oc>
    <nc r="P622"/>
  </rcc>
  <rcc rId="25004" sId="1" numFmtId="4">
    <oc r="I623">
      <v>0</v>
    </oc>
    <nc r="I623"/>
  </rcc>
  <rcc rId="25005" sId="1" numFmtId="4">
    <oc r="J623">
      <v>0</v>
    </oc>
    <nc r="J623"/>
  </rcc>
  <rcc rId="25006" sId="1" numFmtId="4">
    <oc r="K623">
      <v>0</v>
    </oc>
    <nc r="K623"/>
  </rcc>
  <rcc rId="25007" sId="1" numFmtId="4">
    <oc r="L623">
      <v>0</v>
    </oc>
    <nc r="L623"/>
  </rcc>
  <rcc rId="25008" sId="1" numFmtId="4">
    <oc r="M623">
      <v>0</v>
    </oc>
    <nc r="M623"/>
  </rcc>
  <rcc rId="25009" sId="1" numFmtId="4">
    <oc r="N623">
      <v>0</v>
    </oc>
    <nc r="N623"/>
  </rcc>
  <rcc rId="25010" sId="1" numFmtId="4">
    <oc r="O623">
      <v>0</v>
    </oc>
    <nc r="O623"/>
  </rcc>
  <rcc rId="25011" sId="1" numFmtId="4">
    <oc r="P623">
      <v>0</v>
    </oc>
    <nc r="P623"/>
  </rcc>
  <rcc rId="25012" sId="1" numFmtId="4">
    <oc r="I624">
      <v>0</v>
    </oc>
    <nc r="I624"/>
  </rcc>
  <rcc rId="25013" sId="1" numFmtId="4">
    <oc r="J624">
      <v>0</v>
    </oc>
    <nc r="J624"/>
  </rcc>
  <rcc rId="25014" sId="1" numFmtId="4">
    <oc r="K624">
      <v>0</v>
    </oc>
    <nc r="K624"/>
  </rcc>
  <rcc rId="25015" sId="1" numFmtId="4">
    <oc r="L624">
      <v>0</v>
    </oc>
    <nc r="L624"/>
  </rcc>
  <rcc rId="25016" sId="1" numFmtId="4">
    <oc r="M624">
      <v>0</v>
    </oc>
    <nc r="M624"/>
  </rcc>
  <rcc rId="25017" sId="1" numFmtId="4">
    <oc r="N624">
      <v>0</v>
    </oc>
    <nc r="N624"/>
  </rcc>
  <rcc rId="25018" sId="1" numFmtId="4">
    <oc r="O624">
      <v>0</v>
    </oc>
    <nc r="O624"/>
  </rcc>
  <rcc rId="25019" sId="1" numFmtId="4">
    <oc r="P624">
      <v>0</v>
    </oc>
    <nc r="P624"/>
  </rcc>
  <rcc rId="25020" sId="1" numFmtId="4">
    <oc r="I625">
      <v>0</v>
    </oc>
    <nc r="I625"/>
  </rcc>
  <rcc rId="25021" sId="1" numFmtId="4">
    <oc r="J625">
      <v>0</v>
    </oc>
    <nc r="J625"/>
  </rcc>
  <rcc rId="25022" sId="1" numFmtId="4">
    <oc r="K625">
      <v>0</v>
    </oc>
    <nc r="K625"/>
  </rcc>
  <rcc rId="25023" sId="1" numFmtId="4">
    <oc r="L625">
      <v>0</v>
    </oc>
    <nc r="L625"/>
  </rcc>
  <rcc rId="25024" sId="1" numFmtId="4">
    <oc r="M625">
      <v>0</v>
    </oc>
    <nc r="M625"/>
  </rcc>
  <rcc rId="25025" sId="1" numFmtId="4">
    <oc r="N625">
      <v>0</v>
    </oc>
    <nc r="N625"/>
  </rcc>
  <rcc rId="25026" sId="1" numFmtId="4">
    <oc r="O625">
      <v>0</v>
    </oc>
    <nc r="O625"/>
  </rcc>
  <rcc rId="25027" sId="1" numFmtId="4">
    <oc r="P625">
      <v>0</v>
    </oc>
    <nc r="P625"/>
  </rcc>
  <rcc rId="25028" sId="1" numFmtId="4">
    <oc r="I626">
      <v>0</v>
    </oc>
    <nc r="I626"/>
  </rcc>
  <rcc rId="25029" sId="1" numFmtId="4">
    <oc r="J626">
      <v>0</v>
    </oc>
    <nc r="J626"/>
  </rcc>
  <rcc rId="25030" sId="1" numFmtId="4">
    <oc r="K626">
      <v>0</v>
    </oc>
    <nc r="K626"/>
  </rcc>
  <rcc rId="25031" sId="1" numFmtId="4">
    <oc r="L626">
      <v>0</v>
    </oc>
    <nc r="L626"/>
  </rcc>
  <rcc rId="25032" sId="1" numFmtId="4">
    <oc r="M626">
      <v>0</v>
    </oc>
    <nc r="M626"/>
  </rcc>
  <rcc rId="25033" sId="1" numFmtId="4">
    <oc r="N626">
      <v>0</v>
    </oc>
    <nc r="N626"/>
  </rcc>
  <rcc rId="25034" sId="1" numFmtId="4">
    <oc r="O626">
      <v>0</v>
    </oc>
    <nc r="O626"/>
  </rcc>
  <rcc rId="25035" sId="1" numFmtId="4">
    <oc r="P626">
      <v>0</v>
    </oc>
    <nc r="P626"/>
  </rcc>
  <rcc rId="25036" sId="1" numFmtId="4">
    <oc r="I627">
      <v>0</v>
    </oc>
    <nc r="I627"/>
  </rcc>
  <rcc rId="25037" sId="1" numFmtId="4">
    <oc r="J627">
      <v>0</v>
    </oc>
    <nc r="J627"/>
  </rcc>
  <rcc rId="25038" sId="1" numFmtId="4">
    <oc r="K627">
      <v>0</v>
    </oc>
    <nc r="K627"/>
  </rcc>
  <rcc rId="25039" sId="1" numFmtId="4">
    <oc r="L627">
      <v>0</v>
    </oc>
    <nc r="L627"/>
  </rcc>
  <rcc rId="25040" sId="1" numFmtId="4">
    <oc r="M627">
      <v>0</v>
    </oc>
    <nc r="M627"/>
  </rcc>
  <rcc rId="25041" sId="1" numFmtId="4">
    <oc r="N627">
      <v>0</v>
    </oc>
    <nc r="N627"/>
  </rcc>
  <rcc rId="25042" sId="1" numFmtId="4">
    <oc r="O627">
      <v>0</v>
    </oc>
    <nc r="O627"/>
  </rcc>
  <rcc rId="25043" sId="1" numFmtId="4">
    <oc r="P627">
      <v>0</v>
    </oc>
    <nc r="P627"/>
  </rcc>
  <rcc rId="25044" sId="1" numFmtId="4">
    <oc r="I628">
      <v>0</v>
    </oc>
    <nc r="I628"/>
  </rcc>
  <rcc rId="25045" sId="1" numFmtId="4">
    <oc r="J628">
      <v>0</v>
    </oc>
    <nc r="J628"/>
  </rcc>
  <rcc rId="25046" sId="1" numFmtId="4">
    <oc r="K628">
      <v>0</v>
    </oc>
    <nc r="K628"/>
  </rcc>
  <rcc rId="25047" sId="1" numFmtId="4">
    <oc r="L628">
      <v>0</v>
    </oc>
    <nc r="L628"/>
  </rcc>
  <rcc rId="25048" sId="1" numFmtId="4">
    <oc r="M628">
      <v>0</v>
    </oc>
    <nc r="M628"/>
  </rcc>
  <rcc rId="25049" sId="1" numFmtId="4">
    <oc r="N628">
      <v>0</v>
    </oc>
    <nc r="N628"/>
  </rcc>
  <rcc rId="25050" sId="1" numFmtId="4">
    <oc r="O628">
      <v>0</v>
    </oc>
    <nc r="O628"/>
  </rcc>
  <rcc rId="25051" sId="1" numFmtId="4">
    <oc r="P628">
      <v>0</v>
    </oc>
    <nc r="P628"/>
  </rcc>
  <rcc rId="25052" sId="1" numFmtId="4">
    <oc r="I629">
      <v>0</v>
    </oc>
    <nc r="I629"/>
  </rcc>
  <rcc rId="25053" sId="1" numFmtId="4">
    <oc r="J629">
      <v>0</v>
    </oc>
    <nc r="J629"/>
  </rcc>
  <rcc rId="25054" sId="1" numFmtId="4">
    <oc r="K629">
      <v>0</v>
    </oc>
    <nc r="K629"/>
  </rcc>
  <rcc rId="25055" sId="1" numFmtId="4">
    <oc r="L629">
      <v>0</v>
    </oc>
    <nc r="L629"/>
  </rcc>
  <rcc rId="25056" sId="1" numFmtId="4">
    <oc r="M629">
      <v>0</v>
    </oc>
    <nc r="M629"/>
  </rcc>
  <rcc rId="25057" sId="1" numFmtId="4">
    <oc r="N629">
      <v>0</v>
    </oc>
    <nc r="N629"/>
  </rcc>
  <rcc rId="25058" sId="1" numFmtId="4">
    <oc r="O629">
      <v>0</v>
    </oc>
    <nc r="O629"/>
  </rcc>
  <rcc rId="25059" sId="1" numFmtId="4">
    <oc r="P629">
      <v>0</v>
    </oc>
    <nc r="P629"/>
  </rcc>
  <rcc rId="25060" sId="1" numFmtId="4">
    <oc r="I630">
      <v>0</v>
    </oc>
    <nc r="I630"/>
  </rcc>
  <rcc rId="25061" sId="1" numFmtId="4">
    <oc r="J630">
      <v>0</v>
    </oc>
    <nc r="J630"/>
  </rcc>
  <rcc rId="25062" sId="1" numFmtId="4">
    <oc r="K630">
      <v>0</v>
    </oc>
    <nc r="K630"/>
  </rcc>
  <rcc rId="25063" sId="1" numFmtId="4">
    <oc r="L630">
      <v>0</v>
    </oc>
    <nc r="L630"/>
  </rcc>
  <rcc rId="25064" sId="1" numFmtId="4">
    <oc r="M630">
      <v>0</v>
    </oc>
    <nc r="M630"/>
  </rcc>
  <rcc rId="25065" sId="1" numFmtId="4">
    <oc r="N630">
      <v>0</v>
    </oc>
    <nc r="N630"/>
  </rcc>
  <rcc rId="25066" sId="1" numFmtId="4">
    <oc r="O630">
      <v>0</v>
    </oc>
    <nc r="O630"/>
  </rcc>
  <rcc rId="25067" sId="1" numFmtId="4">
    <oc r="P630">
      <v>0</v>
    </oc>
    <nc r="P630"/>
  </rcc>
  <rcc rId="25068" sId="1" numFmtId="4">
    <oc r="I631">
      <v>0</v>
    </oc>
    <nc r="I631"/>
  </rcc>
  <rcc rId="25069" sId="1" numFmtId="4">
    <oc r="J631">
      <v>0</v>
    </oc>
    <nc r="J631"/>
  </rcc>
  <rcc rId="25070" sId="1" numFmtId="4">
    <oc r="K631">
      <v>0</v>
    </oc>
    <nc r="K631"/>
  </rcc>
  <rcc rId="25071" sId="1" numFmtId="4">
    <oc r="L631">
      <v>0</v>
    </oc>
    <nc r="L631"/>
  </rcc>
  <rcc rId="25072" sId="1" numFmtId="4">
    <oc r="M631">
      <v>0</v>
    </oc>
    <nc r="M631"/>
  </rcc>
  <rcc rId="25073" sId="1" numFmtId="4">
    <oc r="N631">
      <v>0</v>
    </oc>
    <nc r="N631"/>
  </rcc>
  <rcc rId="25074" sId="1" numFmtId="4">
    <oc r="O631">
      <v>0</v>
    </oc>
    <nc r="O631"/>
  </rcc>
  <rcc rId="25075" sId="1" numFmtId="4">
    <oc r="P631">
      <v>0</v>
    </oc>
    <nc r="P631"/>
  </rcc>
  <rcc rId="25076" sId="1" numFmtId="4">
    <oc r="I632">
      <v>0</v>
    </oc>
    <nc r="I632"/>
  </rcc>
  <rcc rId="25077" sId="1" numFmtId="4">
    <oc r="J632">
      <v>0</v>
    </oc>
    <nc r="J632"/>
  </rcc>
  <rcc rId="25078" sId="1" numFmtId="4">
    <oc r="K632">
      <v>0</v>
    </oc>
    <nc r="K632"/>
  </rcc>
  <rcc rId="25079" sId="1" numFmtId="4">
    <oc r="L632">
      <v>0</v>
    </oc>
    <nc r="L632"/>
  </rcc>
  <rcc rId="25080" sId="1" numFmtId="4">
    <oc r="M632">
      <v>0</v>
    </oc>
    <nc r="M632"/>
  </rcc>
  <rcc rId="25081" sId="1" numFmtId="4">
    <oc r="N632">
      <v>0</v>
    </oc>
    <nc r="N632"/>
  </rcc>
  <rcc rId="25082" sId="1" numFmtId="4">
    <oc r="O632">
      <v>0</v>
    </oc>
    <nc r="O632"/>
  </rcc>
  <rcc rId="25083" sId="1" numFmtId="4">
    <oc r="P632">
      <v>0</v>
    </oc>
    <nc r="P632"/>
  </rcc>
  <rcc rId="25084" sId="1" numFmtId="4">
    <oc r="I633">
      <v>0</v>
    </oc>
    <nc r="I633"/>
  </rcc>
  <rcc rId="25085" sId="1" numFmtId="4">
    <oc r="J633">
      <v>0</v>
    </oc>
    <nc r="J633"/>
  </rcc>
  <rcc rId="25086" sId="1" numFmtId="4">
    <oc r="K633">
      <v>0</v>
    </oc>
    <nc r="K633"/>
  </rcc>
  <rcc rId="25087" sId="1" numFmtId="4">
    <oc r="L633">
      <v>0</v>
    </oc>
    <nc r="L633"/>
  </rcc>
  <rcc rId="25088" sId="1" numFmtId="4">
    <oc r="M633">
      <v>0</v>
    </oc>
    <nc r="M633"/>
  </rcc>
  <rcc rId="25089" sId="1" numFmtId="4">
    <oc r="N633">
      <v>0</v>
    </oc>
    <nc r="N633"/>
  </rcc>
  <rcc rId="25090" sId="1" numFmtId="4">
    <oc r="O633">
      <v>0</v>
    </oc>
    <nc r="O633"/>
  </rcc>
  <rcc rId="25091" sId="1" numFmtId="4">
    <oc r="P633">
      <v>0</v>
    </oc>
    <nc r="P633"/>
  </rcc>
  <rcc rId="25092" sId="1" numFmtId="4">
    <oc r="I634">
      <v>0</v>
    </oc>
    <nc r="I634"/>
  </rcc>
  <rcc rId="25093" sId="1" numFmtId="4">
    <oc r="J634">
      <v>0</v>
    </oc>
    <nc r="J634"/>
  </rcc>
  <rcc rId="25094" sId="1" numFmtId="4">
    <oc r="K634">
      <v>0</v>
    </oc>
    <nc r="K634"/>
  </rcc>
  <rcc rId="25095" sId="1" numFmtId="4">
    <oc r="L634">
      <v>0</v>
    </oc>
    <nc r="L634"/>
  </rcc>
  <rcc rId="25096" sId="1" numFmtId="4">
    <oc r="M634">
      <v>0</v>
    </oc>
    <nc r="M634"/>
  </rcc>
  <rcc rId="25097" sId="1" numFmtId="4">
    <oc r="N634">
      <v>0</v>
    </oc>
    <nc r="N634"/>
  </rcc>
  <rcc rId="25098" sId="1" numFmtId="4">
    <oc r="O634">
      <v>0</v>
    </oc>
    <nc r="O634"/>
  </rcc>
  <rcc rId="25099" sId="1" numFmtId="4">
    <oc r="P634">
      <v>0</v>
    </oc>
    <nc r="P634"/>
  </rcc>
  <rcc rId="25100" sId="1" numFmtId="4">
    <oc r="I635">
      <v>0</v>
    </oc>
    <nc r="I635"/>
  </rcc>
  <rcc rId="25101" sId="1" numFmtId="4">
    <oc r="J635">
      <v>0</v>
    </oc>
    <nc r="J635"/>
  </rcc>
  <rcc rId="25102" sId="1" numFmtId="4">
    <oc r="K635">
      <v>0</v>
    </oc>
    <nc r="K635"/>
  </rcc>
  <rcc rId="25103" sId="1" numFmtId="4">
    <oc r="L635">
      <v>0</v>
    </oc>
    <nc r="L635"/>
  </rcc>
  <rcc rId="25104" sId="1" numFmtId="4">
    <oc r="M635">
      <v>0</v>
    </oc>
    <nc r="M635"/>
  </rcc>
  <rcc rId="25105" sId="1" numFmtId="4">
    <oc r="N635">
      <v>0</v>
    </oc>
    <nc r="N635"/>
  </rcc>
  <rcc rId="25106" sId="1" numFmtId="4">
    <oc r="O635">
      <v>0</v>
    </oc>
    <nc r="O635"/>
  </rcc>
  <rcc rId="25107" sId="1" numFmtId="4">
    <oc r="P635">
      <v>0</v>
    </oc>
    <nc r="P635"/>
  </rcc>
  <rcc rId="25108" sId="1" numFmtId="4">
    <oc r="I636">
      <v>0</v>
    </oc>
    <nc r="I636"/>
  </rcc>
  <rcc rId="25109" sId="1" numFmtId="4">
    <oc r="J636">
      <v>0</v>
    </oc>
    <nc r="J636"/>
  </rcc>
  <rcc rId="25110" sId="1" numFmtId="4">
    <oc r="K636">
      <v>0</v>
    </oc>
    <nc r="K636"/>
  </rcc>
  <rcc rId="25111" sId="1" numFmtId="4">
    <oc r="L636">
      <v>0</v>
    </oc>
    <nc r="L636"/>
  </rcc>
  <rcc rId="25112" sId="1" numFmtId="4">
    <oc r="M636">
      <v>0</v>
    </oc>
    <nc r="M636"/>
  </rcc>
  <rcc rId="25113" sId="1" numFmtId="4">
    <oc r="N636">
      <v>0</v>
    </oc>
    <nc r="N636"/>
  </rcc>
  <rcc rId="25114" sId="1" numFmtId="4">
    <oc r="O636">
      <v>0</v>
    </oc>
    <nc r="O636"/>
  </rcc>
  <rcc rId="25115" sId="1" numFmtId="4">
    <oc r="P636">
      <v>0</v>
    </oc>
    <nc r="P636"/>
  </rcc>
  <rcc rId="25116" sId="1" numFmtId="4">
    <oc r="I637">
      <v>0</v>
    </oc>
    <nc r="I637"/>
  </rcc>
  <rcc rId="25117" sId="1" numFmtId="4">
    <oc r="J637">
      <v>0</v>
    </oc>
    <nc r="J637"/>
  </rcc>
  <rcc rId="25118" sId="1" numFmtId="4">
    <oc r="K637">
      <v>0</v>
    </oc>
    <nc r="K637"/>
  </rcc>
  <rcc rId="25119" sId="1" numFmtId="4">
    <oc r="L637">
      <v>0</v>
    </oc>
    <nc r="L637"/>
  </rcc>
  <rcc rId="25120" sId="1" numFmtId="4">
    <oc r="M637">
      <v>0</v>
    </oc>
    <nc r="M637"/>
  </rcc>
  <rcc rId="25121" sId="1" numFmtId="4">
    <oc r="N637">
      <v>0</v>
    </oc>
    <nc r="N637"/>
  </rcc>
  <rcc rId="25122" sId="1" numFmtId="4">
    <oc r="O637">
      <v>0</v>
    </oc>
    <nc r="O637"/>
  </rcc>
  <rcc rId="25123" sId="1" numFmtId="4">
    <oc r="P637">
      <v>0</v>
    </oc>
    <nc r="P637"/>
  </rcc>
  <rcc rId="25124" sId="1" numFmtId="4">
    <oc r="I638">
      <v>0</v>
    </oc>
    <nc r="I638"/>
  </rcc>
  <rcc rId="25125" sId="1" numFmtId="4">
    <oc r="J638">
      <v>0</v>
    </oc>
    <nc r="J638"/>
  </rcc>
  <rcc rId="25126" sId="1" numFmtId="4">
    <oc r="K638">
      <v>0</v>
    </oc>
    <nc r="K638"/>
  </rcc>
  <rcc rId="25127" sId="1" numFmtId="4">
    <oc r="L638">
      <v>0</v>
    </oc>
    <nc r="L638"/>
  </rcc>
  <rcc rId="25128" sId="1" numFmtId="4">
    <oc r="M638">
      <v>0</v>
    </oc>
    <nc r="M638"/>
  </rcc>
  <rcc rId="25129" sId="1" numFmtId="4">
    <oc r="N638">
      <v>0</v>
    </oc>
    <nc r="N638"/>
  </rcc>
  <rcc rId="25130" sId="1" numFmtId="4">
    <oc r="O638">
      <v>0</v>
    </oc>
    <nc r="O638"/>
  </rcc>
  <rcc rId="25131" sId="1" numFmtId="4">
    <oc r="P638">
      <v>0</v>
    </oc>
    <nc r="P638"/>
  </rcc>
  <rcc rId="25132" sId="1" numFmtId="4">
    <oc r="I639">
      <v>0</v>
    </oc>
    <nc r="I639"/>
  </rcc>
  <rcc rId="25133" sId="1" numFmtId="4">
    <oc r="J639">
      <v>0</v>
    </oc>
    <nc r="J639"/>
  </rcc>
  <rcc rId="25134" sId="1" numFmtId="4">
    <oc r="K639">
      <v>0</v>
    </oc>
    <nc r="K639"/>
  </rcc>
  <rcc rId="25135" sId="1" numFmtId="4">
    <oc r="L639">
      <v>0</v>
    </oc>
    <nc r="L639"/>
  </rcc>
  <rcc rId="25136" sId="1" numFmtId="4">
    <oc r="M639">
      <v>0</v>
    </oc>
    <nc r="M639"/>
  </rcc>
  <rcc rId="25137" sId="1" numFmtId="4">
    <oc r="N639">
      <v>0</v>
    </oc>
    <nc r="N639"/>
  </rcc>
  <rcc rId="25138" sId="1" numFmtId="4">
    <oc r="O639">
      <v>0</v>
    </oc>
    <nc r="O639"/>
  </rcc>
  <rcc rId="25139" sId="1" numFmtId="4">
    <oc r="P639">
      <v>0</v>
    </oc>
    <nc r="P639"/>
  </rcc>
  <rcc rId="25140" sId="1" numFmtId="4">
    <oc r="I640">
      <v>0</v>
    </oc>
    <nc r="I640"/>
  </rcc>
  <rcc rId="25141" sId="1" numFmtId="4">
    <oc r="J640">
      <v>0</v>
    </oc>
    <nc r="J640"/>
  </rcc>
  <rcc rId="25142" sId="1" numFmtId="4">
    <oc r="K640">
      <v>0</v>
    </oc>
    <nc r="K640"/>
  </rcc>
  <rcc rId="25143" sId="1" numFmtId="4">
    <oc r="L640">
      <v>0</v>
    </oc>
    <nc r="L640"/>
  </rcc>
  <rcc rId="25144" sId="1" numFmtId="4">
    <oc r="M640">
      <v>0</v>
    </oc>
    <nc r="M640"/>
  </rcc>
  <rcc rId="25145" sId="1" numFmtId="4">
    <oc r="N640">
      <v>0</v>
    </oc>
    <nc r="N640"/>
  </rcc>
  <rcc rId="25146" sId="1" numFmtId="4">
    <oc r="O640">
      <v>0</v>
    </oc>
    <nc r="O640"/>
  </rcc>
  <rcc rId="25147" sId="1" numFmtId="4">
    <oc r="P640">
      <v>0</v>
    </oc>
    <nc r="P640"/>
  </rcc>
  <rcc rId="25148" sId="1" numFmtId="4">
    <oc r="I641">
      <v>0</v>
    </oc>
    <nc r="I641"/>
  </rcc>
  <rcc rId="25149" sId="1" numFmtId="4">
    <oc r="J641">
      <v>0</v>
    </oc>
    <nc r="J641"/>
  </rcc>
  <rcc rId="25150" sId="1" numFmtId="4">
    <oc r="K641">
      <v>0</v>
    </oc>
    <nc r="K641"/>
  </rcc>
  <rcc rId="25151" sId="1" numFmtId="4">
    <oc r="L641">
      <v>0</v>
    </oc>
    <nc r="L641"/>
  </rcc>
  <rcc rId="25152" sId="1" numFmtId="4">
    <oc r="M641">
      <v>0</v>
    </oc>
    <nc r="M641"/>
  </rcc>
  <rcc rId="25153" sId="1" numFmtId="4">
    <oc r="N641">
      <v>0</v>
    </oc>
    <nc r="N641"/>
  </rcc>
  <rcc rId="25154" sId="1" numFmtId="4">
    <oc r="O641">
      <v>0</v>
    </oc>
    <nc r="O641"/>
  </rcc>
  <rcc rId="25155" sId="1" numFmtId="4">
    <oc r="P641">
      <v>0</v>
    </oc>
    <nc r="P641"/>
  </rcc>
  <rcc rId="25156" sId="1" numFmtId="4">
    <oc r="I642">
      <v>0</v>
    </oc>
    <nc r="I642"/>
  </rcc>
  <rcc rId="25157" sId="1" numFmtId="4">
    <oc r="J642">
      <v>0</v>
    </oc>
    <nc r="J642"/>
  </rcc>
  <rcc rId="25158" sId="1" numFmtId="4">
    <oc r="K642">
      <v>0</v>
    </oc>
    <nc r="K642"/>
  </rcc>
  <rcc rId="25159" sId="1" numFmtId="4">
    <oc r="L642">
      <v>0</v>
    </oc>
    <nc r="L642"/>
  </rcc>
  <rcc rId="25160" sId="1" numFmtId="4">
    <oc r="M642">
      <v>0</v>
    </oc>
    <nc r="M642"/>
  </rcc>
  <rcc rId="25161" sId="1" numFmtId="4">
    <oc r="N642">
      <v>0</v>
    </oc>
    <nc r="N642"/>
  </rcc>
  <rcc rId="25162" sId="1" numFmtId="4">
    <oc r="O642">
      <v>0</v>
    </oc>
    <nc r="O642"/>
  </rcc>
  <rcc rId="25163" sId="1" numFmtId="4">
    <oc r="P642">
      <v>0</v>
    </oc>
    <nc r="P642"/>
  </rcc>
  <rcc rId="25164" sId="1" numFmtId="4">
    <oc r="I643">
      <v>0</v>
    </oc>
    <nc r="I643"/>
  </rcc>
  <rcc rId="25165" sId="1" numFmtId="4">
    <oc r="J643">
      <v>0</v>
    </oc>
    <nc r="J643"/>
  </rcc>
  <rcc rId="25166" sId="1" numFmtId="4">
    <oc r="K643">
      <v>0</v>
    </oc>
    <nc r="K643"/>
  </rcc>
  <rcc rId="25167" sId="1" numFmtId="4">
    <oc r="L643">
      <v>0</v>
    </oc>
    <nc r="L643"/>
  </rcc>
  <rcc rId="25168" sId="1" numFmtId="4">
    <oc r="M643">
      <v>0</v>
    </oc>
    <nc r="M643"/>
  </rcc>
  <rcc rId="25169" sId="1" numFmtId="4">
    <oc r="N643">
      <v>0</v>
    </oc>
    <nc r="N643"/>
  </rcc>
  <rcc rId="25170" sId="1" numFmtId="4">
    <oc r="O643">
      <v>0</v>
    </oc>
    <nc r="O643"/>
  </rcc>
  <rcc rId="25171" sId="1" numFmtId="4">
    <oc r="P643">
      <v>0</v>
    </oc>
    <nc r="P643"/>
  </rcc>
  <rcc rId="25172" sId="1" numFmtId="4">
    <oc r="I644">
      <v>0</v>
    </oc>
    <nc r="I644"/>
  </rcc>
  <rcc rId="25173" sId="1" numFmtId="4">
    <oc r="J644">
      <v>0</v>
    </oc>
    <nc r="J644"/>
  </rcc>
  <rcc rId="25174" sId="1" numFmtId="4">
    <oc r="K644">
      <v>0</v>
    </oc>
    <nc r="K644"/>
  </rcc>
  <rcc rId="25175" sId="1" numFmtId="4">
    <oc r="L644">
      <v>0</v>
    </oc>
    <nc r="L644"/>
  </rcc>
  <rcc rId="25176" sId="1" numFmtId="4">
    <oc r="M644">
      <v>0</v>
    </oc>
    <nc r="M644"/>
  </rcc>
  <rcc rId="25177" sId="1" numFmtId="4">
    <oc r="N644">
      <v>0</v>
    </oc>
    <nc r="N644"/>
  </rcc>
  <rcc rId="25178" sId="1" numFmtId="4">
    <oc r="O644">
      <v>0</v>
    </oc>
    <nc r="O644"/>
  </rcc>
  <rcc rId="25179" sId="1" numFmtId="4">
    <oc r="P644">
      <v>0</v>
    </oc>
    <nc r="P644"/>
  </rcc>
  <rcc rId="25180" sId="1" numFmtId="4">
    <oc r="I645">
      <v>0</v>
    </oc>
    <nc r="I645"/>
  </rcc>
  <rcc rId="25181" sId="1" numFmtId="4">
    <oc r="J645">
      <v>0</v>
    </oc>
    <nc r="J645"/>
  </rcc>
  <rcc rId="25182" sId="1" numFmtId="4">
    <oc r="K645">
      <v>0</v>
    </oc>
    <nc r="K645"/>
  </rcc>
  <rcc rId="25183" sId="1" numFmtId="4">
    <oc r="L645">
      <v>0</v>
    </oc>
    <nc r="L645"/>
  </rcc>
  <rcc rId="25184" sId="1" numFmtId="4">
    <oc r="M645">
      <v>0</v>
    </oc>
    <nc r="M645"/>
  </rcc>
  <rcc rId="25185" sId="1" numFmtId="4">
    <oc r="N645">
      <v>0</v>
    </oc>
    <nc r="N645"/>
  </rcc>
  <rcc rId="25186" sId="1" numFmtId="4">
    <oc r="O645">
      <v>0</v>
    </oc>
    <nc r="O645"/>
  </rcc>
  <rcc rId="25187" sId="1" numFmtId="4">
    <oc r="P645">
      <v>0</v>
    </oc>
    <nc r="P645"/>
  </rcc>
  <rcc rId="25188" sId="1" numFmtId="4">
    <oc r="I646">
      <v>0</v>
    </oc>
    <nc r="I646"/>
  </rcc>
  <rcc rId="25189" sId="1" numFmtId="4">
    <oc r="J646">
      <v>0</v>
    </oc>
    <nc r="J646"/>
  </rcc>
  <rcc rId="25190" sId="1" numFmtId="4">
    <oc r="K646">
      <v>0</v>
    </oc>
    <nc r="K646"/>
  </rcc>
  <rcc rId="25191" sId="1" numFmtId="4">
    <oc r="L646">
      <v>0</v>
    </oc>
    <nc r="L646"/>
  </rcc>
  <rcc rId="25192" sId="1" numFmtId="4">
    <oc r="M646">
      <v>0</v>
    </oc>
    <nc r="M646"/>
  </rcc>
  <rcc rId="25193" sId="1" numFmtId="4">
    <oc r="N646">
      <v>0</v>
    </oc>
    <nc r="N646"/>
  </rcc>
  <rcc rId="25194" sId="1" numFmtId="4">
    <oc r="O646">
      <v>0</v>
    </oc>
    <nc r="O646"/>
  </rcc>
  <rcc rId="25195" sId="1" numFmtId="4">
    <oc r="P646">
      <v>0</v>
    </oc>
    <nc r="P646"/>
  </rcc>
  <rcc rId="25196" sId="1" numFmtId="4">
    <oc r="I647">
      <v>0</v>
    </oc>
    <nc r="I647"/>
  </rcc>
  <rcc rId="25197" sId="1" numFmtId="4">
    <oc r="J647">
      <v>0</v>
    </oc>
    <nc r="J647"/>
  </rcc>
  <rcc rId="25198" sId="1" numFmtId="4">
    <oc r="K647">
      <v>0</v>
    </oc>
    <nc r="K647"/>
  </rcc>
  <rcc rId="25199" sId="1" numFmtId="4">
    <oc r="L647">
      <v>0</v>
    </oc>
    <nc r="L647"/>
  </rcc>
  <rcc rId="25200" sId="1" numFmtId="4">
    <oc r="M647">
      <v>0</v>
    </oc>
    <nc r="M647"/>
  </rcc>
  <rcc rId="25201" sId="1" numFmtId="4">
    <oc r="N647">
      <v>0</v>
    </oc>
    <nc r="N647"/>
  </rcc>
  <rcc rId="25202" sId="1" numFmtId="4">
    <oc r="O647">
      <v>0</v>
    </oc>
    <nc r="O647"/>
  </rcc>
  <rcc rId="25203" sId="1" numFmtId="4">
    <oc r="P647">
      <v>0</v>
    </oc>
    <nc r="P647"/>
  </rcc>
  <rcc rId="25204" sId="1" numFmtId="4">
    <oc r="I648">
      <v>0</v>
    </oc>
    <nc r="I648"/>
  </rcc>
  <rcc rId="25205" sId="1" numFmtId="4">
    <oc r="J648">
      <v>0</v>
    </oc>
    <nc r="J648"/>
  </rcc>
  <rcc rId="25206" sId="1" numFmtId="4">
    <oc r="K648">
      <v>0</v>
    </oc>
    <nc r="K648"/>
  </rcc>
  <rcc rId="25207" sId="1" numFmtId="4">
    <oc r="L648">
      <v>0</v>
    </oc>
    <nc r="L648"/>
  </rcc>
  <rcc rId="25208" sId="1" numFmtId="4">
    <oc r="M648">
      <v>0</v>
    </oc>
    <nc r="M648"/>
  </rcc>
  <rcc rId="25209" sId="1" numFmtId="4">
    <oc r="N648">
      <v>0</v>
    </oc>
    <nc r="N648"/>
  </rcc>
  <rcc rId="25210" sId="1" numFmtId="4">
    <oc r="O648">
      <v>0</v>
    </oc>
    <nc r="O648"/>
  </rcc>
  <rcc rId="25211" sId="1" numFmtId="4">
    <oc r="P648">
      <v>0</v>
    </oc>
    <nc r="P648"/>
  </rcc>
  <rcc rId="25212" sId="1" numFmtId="4">
    <oc r="I649">
      <v>0</v>
    </oc>
    <nc r="I649"/>
  </rcc>
  <rcc rId="25213" sId="1" numFmtId="4">
    <oc r="J649">
      <v>0</v>
    </oc>
    <nc r="J649"/>
  </rcc>
  <rcc rId="25214" sId="1" numFmtId="4">
    <oc r="K649">
      <v>0</v>
    </oc>
    <nc r="K649"/>
  </rcc>
  <rcc rId="25215" sId="1" numFmtId="4">
    <oc r="L649">
      <v>0</v>
    </oc>
    <nc r="L649"/>
  </rcc>
  <rcc rId="25216" sId="1" numFmtId="4">
    <oc r="M649">
      <v>0</v>
    </oc>
    <nc r="M649"/>
  </rcc>
  <rcc rId="25217" sId="1" numFmtId="4">
    <oc r="N649">
      <v>0</v>
    </oc>
    <nc r="N649"/>
  </rcc>
  <rcc rId="25218" sId="1" numFmtId="4">
    <oc r="O649">
      <v>0</v>
    </oc>
    <nc r="O649"/>
  </rcc>
  <rcc rId="25219" sId="1" numFmtId="4">
    <oc r="P649">
      <v>0</v>
    </oc>
    <nc r="P649"/>
  </rcc>
  <rcc rId="25220" sId="1" numFmtId="4">
    <oc r="I650">
      <v>0</v>
    </oc>
    <nc r="I650"/>
  </rcc>
  <rcc rId="25221" sId="1" numFmtId="4">
    <oc r="J650">
      <v>0</v>
    </oc>
    <nc r="J650"/>
  </rcc>
  <rcc rId="25222" sId="1" numFmtId="4">
    <oc r="K650">
      <v>0</v>
    </oc>
    <nc r="K650"/>
  </rcc>
  <rcc rId="25223" sId="1" numFmtId="4">
    <oc r="L650">
      <v>0</v>
    </oc>
    <nc r="L650"/>
  </rcc>
  <rcc rId="25224" sId="1" numFmtId="4">
    <oc r="M650">
      <v>0</v>
    </oc>
    <nc r="M650"/>
  </rcc>
  <rcc rId="25225" sId="1" numFmtId="4">
    <oc r="N650">
      <v>0</v>
    </oc>
    <nc r="N650"/>
  </rcc>
  <rcc rId="25226" sId="1" numFmtId="4">
    <oc r="O650">
      <v>0</v>
    </oc>
    <nc r="O650"/>
  </rcc>
  <rcc rId="25227" sId="1" numFmtId="4">
    <oc r="P650">
      <v>0</v>
    </oc>
    <nc r="P650"/>
  </rcc>
  <rcc rId="25228" sId="1" numFmtId="4">
    <oc r="I651">
      <v>0</v>
    </oc>
    <nc r="I651"/>
  </rcc>
  <rcc rId="25229" sId="1" numFmtId="4">
    <oc r="J651">
      <v>0</v>
    </oc>
    <nc r="J651"/>
  </rcc>
  <rcc rId="25230" sId="1" numFmtId="4">
    <oc r="K651">
      <v>0</v>
    </oc>
    <nc r="K651"/>
  </rcc>
  <rcc rId="25231" sId="1" numFmtId="4">
    <oc r="L651">
      <v>0</v>
    </oc>
    <nc r="L651"/>
  </rcc>
  <rcc rId="25232" sId="1" numFmtId="4">
    <oc r="M651">
      <v>0</v>
    </oc>
    <nc r="M651"/>
  </rcc>
  <rcc rId="25233" sId="1" numFmtId="4">
    <oc r="N651">
      <v>0</v>
    </oc>
    <nc r="N651"/>
  </rcc>
  <rcc rId="25234" sId="1" numFmtId="4">
    <oc r="O651">
      <v>0</v>
    </oc>
    <nc r="O651"/>
  </rcc>
  <rcc rId="25235" sId="1" numFmtId="4">
    <oc r="P651">
      <v>0</v>
    </oc>
    <nc r="P651"/>
  </rcc>
  <rcc rId="25236" sId="1" numFmtId="4">
    <oc r="I652">
      <v>0</v>
    </oc>
    <nc r="I652"/>
  </rcc>
  <rcc rId="25237" sId="1" numFmtId="4">
    <oc r="J652">
      <v>0</v>
    </oc>
    <nc r="J652"/>
  </rcc>
  <rcc rId="25238" sId="1" numFmtId="4">
    <oc r="K652">
      <v>0</v>
    </oc>
    <nc r="K652"/>
  </rcc>
  <rcc rId="25239" sId="1" numFmtId="4">
    <oc r="L652">
      <v>0</v>
    </oc>
    <nc r="L652"/>
  </rcc>
  <rcc rId="25240" sId="1" numFmtId="4">
    <oc r="M652">
      <v>0</v>
    </oc>
    <nc r="M652"/>
  </rcc>
  <rcc rId="25241" sId="1" numFmtId="4">
    <oc r="N652">
      <v>0</v>
    </oc>
    <nc r="N652"/>
  </rcc>
  <rcc rId="25242" sId="1" numFmtId="4">
    <oc r="O652">
      <v>0</v>
    </oc>
    <nc r="O652"/>
  </rcc>
  <rcc rId="25243" sId="1" numFmtId="4">
    <oc r="P652">
      <v>0</v>
    </oc>
    <nc r="P652"/>
  </rcc>
  <rcc rId="25244" sId="1" numFmtId="4">
    <oc r="I653">
      <v>0</v>
    </oc>
    <nc r="I653"/>
  </rcc>
  <rcc rId="25245" sId="1" numFmtId="4">
    <oc r="J653">
      <v>0</v>
    </oc>
    <nc r="J653"/>
  </rcc>
  <rcc rId="25246" sId="1" numFmtId="4">
    <oc r="K653">
      <v>0</v>
    </oc>
    <nc r="K653"/>
  </rcc>
  <rcc rId="25247" sId="1" numFmtId="4">
    <oc r="L653">
      <v>0</v>
    </oc>
    <nc r="L653"/>
  </rcc>
  <rcc rId="25248" sId="1" numFmtId="4">
    <oc r="M653">
      <v>0</v>
    </oc>
    <nc r="M653"/>
  </rcc>
  <rcc rId="25249" sId="1" numFmtId="4">
    <oc r="N653">
      <v>0</v>
    </oc>
    <nc r="N653"/>
  </rcc>
  <rcc rId="25250" sId="1" numFmtId="4">
    <oc r="O653">
      <v>0</v>
    </oc>
    <nc r="O653"/>
  </rcc>
  <rcc rId="25251" sId="1" numFmtId="4">
    <oc r="P653">
      <v>0</v>
    </oc>
    <nc r="P653"/>
  </rcc>
  <rcc rId="25252" sId="1" numFmtId="4">
    <oc r="Q624">
      <v>0</v>
    </oc>
    <nc r="Q624"/>
  </rcc>
  <rcc rId="25253" sId="1" numFmtId="4">
    <oc r="Q625">
      <v>0</v>
    </oc>
    <nc r="Q625"/>
  </rcc>
  <rcc rId="25254" sId="1" numFmtId="4">
    <oc r="Q626">
      <v>0</v>
    </oc>
    <nc r="Q626"/>
  </rcc>
  <rcc rId="25255" sId="1" numFmtId="4">
    <oc r="Q627">
      <v>0</v>
    </oc>
    <nc r="Q627"/>
  </rcc>
  <rcc rId="25256" sId="1" numFmtId="4">
    <oc r="Q628">
      <v>0</v>
    </oc>
    <nc r="Q628"/>
  </rcc>
  <rcc rId="25257" sId="1" numFmtId="4">
    <oc r="Q629">
      <v>0</v>
    </oc>
    <nc r="Q629"/>
  </rcc>
  <rcc rId="25258" sId="1" numFmtId="4">
    <oc r="Q630">
      <v>0</v>
    </oc>
    <nc r="Q630"/>
  </rcc>
  <rcc rId="25259" sId="1" numFmtId="4">
    <oc r="Q631">
      <v>0</v>
    </oc>
    <nc r="Q631"/>
  </rcc>
  <rcc rId="25260" sId="1" numFmtId="4">
    <oc r="Q632">
      <v>0</v>
    </oc>
    <nc r="Q632"/>
  </rcc>
  <rcc rId="25261" sId="1" numFmtId="4">
    <oc r="Q633">
      <v>0</v>
    </oc>
    <nc r="Q633"/>
  </rcc>
  <rcc rId="25262" sId="1" numFmtId="4">
    <oc r="Q634">
      <v>0</v>
    </oc>
    <nc r="Q634"/>
  </rcc>
  <rcc rId="25263" sId="1" numFmtId="4">
    <oc r="Q635">
      <v>0</v>
    </oc>
    <nc r="Q635"/>
  </rcc>
  <rcc rId="25264" sId="1" numFmtId="4">
    <oc r="Q636">
      <v>0</v>
    </oc>
    <nc r="Q636"/>
  </rcc>
  <rcc rId="25265" sId="1" numFmtId="4">
    <oc r="Q637">
      <v>0</v>
    </oc>
    <nc r="Q637"/>
  </rcc>
  <rcc rId="25266" sId="1" numFmtId="4">
    <oc r="Q638">
      <v>0</v>
    </oc>
    <nc r="Q638"/>
  </rcc>
  <rcc rId="25267" sId="1" numFmtId="4">
    <oc r="Q639">
      <v>0</v>
    </oc>
    <nc r="Q639"/>
  </rcc>
  <rcc rId="25268" sId="1" numFmtId="4">
    <oc r="Q640">
      <v>0</v>
    </oc>
    <nc r="Q640"/>
  </rcc>
  <rcc rId="25269" sId="1" numFmtId="4">
    <oc r="Q641">
      <v>0</v>
    </oc>
    <nc r="Q641"/>
  </rcc>
  <rcc rId="25270" sId="1" numFmtId="4">
    <oc r="Q642">
      <v>0</v>
    </oc>
    <nc r="Q642"/>
  </rcc>
  <rcc rId="25271" sId="1" numFmtId="4">
    <oc r="Q643">
      <v>0</v>
    </oc>
    <nc r="Q643"/>
  </rcc>
  <rcc rId="25272" sId="1" numFmtId="4">
    <oc r="Q644">
      <v>0</v>
    </oc>
    <nc r="Q644"/>
  </rcc>
  <rcc rId="25273" sId="1" numFmtId="4">
    <oc r="Q645">
      <v>0</v>
    </oc>
    <nc r="Q645"/>
  </rcc>
  <rcc rId="25274" sId="1" numFmtId="4">
    <oc r="Q646">
      <v>0</v>
    </oc>
    <nc r="Q646"/>
  </rcc>
  <rcc rId="25275" sId="1" numFmtId="4">
    <oc r="Q647">
      <v>0</v>
    </oc>
    <nc r="Q647"/>
  </rcc>
  <rcc rId="25276" sId="1" numFmtId="4">
    <oc r="Q648">
      <v>0</v>
    </oc>
    <nc r="Q648"/>
  </rcc>
  <rcc rId="25277" sId="1" numFmtId="4">
    <oc r="Q649">
      <v>0</v>
    </oc>
    <nc r="Q649"/>
  </rcc>
  <rcc rId="25278" sId="1" numFmtId="4">
    <oc r="Q650">
      <v>0</v>
    </oc>
    <nc r="Q650"/>
  </rcc>
  <rcc rId="25279" sId="1" numFmtId="4">
    <oc r="Q651">
      <v>0</v>
    </oc>
    <nc r="Q651"/>
  </rcc>
  <rcc rId="25280" sId="1" numFmtId="4">
    <oc r="Q652">
      <v>0</v>
    </oc>
    <nc r="Q652"/>
  </rcc>
  <rcc rId="25281" sId="1" numFmtId="4">
    <oc r="Q653">
      <v>0</v>
    </oc>
    <nc r="Q653"/>
  </rcc>
  <rcc rId="25282" sId="1" numFmtId="4">
    <oc r="K655">
      <v>0</v>
    </oc>
    <nc r="K655"/>
  </rcc>
  <rcc rId="25283" sId="1" numFmtId="4">
    <oc r="L655">
      <v>0</v>
    </oc>
    <nc r="L655"/>
  </rcc>
  <rcc rId="25284" sId="1" numFmtId="4">
    <oc r="M655">
      <v>0</v>
    </oc>
    <nc r="M655"/>
  </rcc>
  <rcc rId="25285" sId="1" numFmtId="4">
    <oc r="N655">
      <v>0</v>
    </oc>
    <nc r="N655"/>
  </rcc>
  <rcc rId="25286" sId="1" numFmtId="4">
    <oc r="O655">
      <v>0</v>
    </oc>
    <nc r="O655"/>
  </rcc>
  <rcc rId="25287" sId="1" numFmtId="4">
    <oc r="P655">
      <v>0</v>
    </oc>
    <nc r="P655"/>
  </rcc>
  <rcc rId="25288" sId="1" numFmtId="4">
    <oc r="Q655">
      <v>0</v>
    </oc>
    <nc r="Q655"/>
  </rcc>
  <rcc rId="25289" sId="1" numFmtId="4">
    <oc r="K656">
      <v>0</v>
    </oc>
    <nc r="K656"/>
  </rcc>
  <rcc rId="25290" sId="1" numFmtId="4">
    <oc r="L656">
      <v>0</v>
    </oc>
    <nc r="L656"/>
  </rcc>
  <rcc rId="25291" sId="1" numFmtId="4">
    <oc r="M656">
      <v>0</v>
    </oc>
    <nc r="M656"/>
  </rcc>
  <rcc rId="25292" sId="1" numFmtId="4">
    <oc r="N656">
      <v>0</v>
    </oc>
    <nc r="N656"/>
  </rcc>
  <rcc rId="25293" sId="1" numFmtId="4">
    <oc r="O656">
      <v>0</v>
    </oc>
    <nc r="O656"/>
  </rcc>
  <rcc rId="25294" sId="1" numFmtId="4">
    <oc r="P656">
      <v>0</v>
    </oc>
    <nc r="P656"/>
  </rcc>
  <rcc rId="25295" sId="1" numFmtId="4">
    <oc r="Q656">
      <v>0</v>
    </oc>
    <nc r="Q656"/>
  </rcc>
  <rcc rId="25296" sId="1" numFmtId="4">
    <oc r="K657">
      <v>0</v>
    </oc>
    <nc r="K657"/>
  </rcc>
  <rcc rId="25297" sId="1" numFmtId="4">
    <oc r="L657">
      <v>0</v>
    </oc>
    <nc r="L657"/>
  </rcc>
  <rcc rId="25298" sId="1" numFmtId="4">
    <oc r="M657">
      <v>0</v>
    </oc>
    <nc r="M657"/>
  </rcc>
  <rcc rId="25299" sId="1" numFmtId="4">
    <oc r="N657">
      <v>0</v>
    </oc>
    <nc r="N657"/>
  </rcc>
  <rcc rId="25300" sId="1" numFmtId="4">
    <oc r="O657">
      <v>0</v>
    </oc>
    <nc r="O657"/>
  </rcc>
  <rcc rId="25301" sId="1" numFmtId="4">
    <oc r="P657">
      <v>0</v>
    </oc>
    <nc r="P657"/>
  </rcc>
  <rcc rId="25302" sId="1" numFmtId="4">
    <oc r="Q657">
      <v>0</v>
    </oc>
    <nc r="Q657"/>
  </rcc>
  <rcc rId="25303" sId="1" numFmtId="4">
    <oc r="K658">
      <v>0</v>
    </oc>
    <nc r="K658"/>
  </rcc>
  <rcc rId="25304" sId="1" numFmtId="4">
    <oc r="L658">
      <v>0</v>
    </oc>
    <nc r="L658"/>
  </rcc>
  <rcc rId="25305" sId="1" numFmtId="4">
    <oc r="M658">
      <v>0</v>
    </oc>
    <nc r="M658"/>
  </rcc>
  <rcc rId="25306" sId="1" numFmtId="4">
    <oc r="N658">
      <v>0</v>
    </oc>
    <nc r="N658"/>
  </rcc>
  <rcc rId="25307" sId="1" numFmtId="4">
    <oc r="O658">
      <v>0</v>
    </oc>
    <nc r="O658"/>
  </rcc>
  <rcc rId="25308" sId="1" numFmtId="4">
    <oc r="P658">
      <v>0</v>
    </oc>
    <nc r="P658"/>
  </rcc>
  <rcc rId="25309" sId="1" numFmtId="4">
    <oc r="Q658">
      <v>0</v>
    </oc>
    <nc r="Q658"/>
  </rcc>
  <rcc rId="25310" sId="1" numFmtId="4">
    <oc r="K659">
      <v>0</v>
    </oc>
    <nc r="K659"/>
  </rcc>
  <rcc rId="25311" sId="1" numFmtId="4">
    <oc r="L659">
      <v>0</v>
    </oc>
    <nc r="L659"/>
  </rcc>
  <rcc rId="25312" sId="1" numFmtId="4">
    <oc r="M659">
      <v>0</v>
    </oc>
    <nc r="M659"/>
  </rcc>
  <rcc rId="25313" sId="1" numFmtId="4">
    <oc r="N659">
      <v>0</v>
    </oc>
    <nc r="N659"/>
  </rcc>
  <rcc rId="25314" sId="1" numFmtId="4">
    <oc r="O659">
      <v>0</v>
    </oc>
    <nc r="O659"/>
  </rcc>
  <rcc rId="25315" sId="1" numFmtId="4">
    <oc r="P659">
      <v>0</v>
    </oc>
    <nc r="P659"/>
  </rcc>
  <rcc rId="25316" sId="1" numFmtId="4">
    <oc r="Q659">
      <v>0</v>
    </oc>
    <nc r="Q659"/>
  </rcc>
  <rcc rId="25317" sId="1" numFmtId="4">
    <oc r="K660">
      <v>0</v>
    </oc>
    <nc r="K660"/>
  </rcc>
  <rcc rId="25318" sId="1" numFmtId="4">
    <oc r="L660">
      <v>0</v>
    </oc>
    <nc r="L660"/>
  </rcc>
  <rcc rId="25319" sId="1" numFmtId="4">
    <oc r="M660">
      <v>0</v>
    </oc>
    <nc r="M660"/>
  </rcc>
  <rcc rId="25320" sId="1" numFmtId="4">
    <oc r="N660">
      <v>0</v>
    </oc>
    <nc r="N660"/>
  </rcc>
  <rcc rId="25321" sId="1" numFmtId="4">
    <oc r="O660">
      <v>0</v>
    </oc>
    <nc r="O660"/>
  </rcc>
  <rcc rId="25322" sId="1" numFmtId="4">
    <oc r="P660">
      <v>0</v>
    </oc>
    <nc r="P660"/>
  </rcc>
  <rcc rId="25323" sId="1" numFmtId="4">
    <oc r="Q660">
      <v>0</v>
    </oc>
    <nc r="Q660"/>
  </rcc>
  <rcc rId="25324" sId="1" numFmtId="4">
    <oc r="K661">
      <v>0</v>
    </oc>
    <nc r="K661"/>
  </rcc>
  <rcc rId="25325" sId="1" numFmtId="4">
    <oc r="L661">
      <v>0</v>
    </oc>
    <nc r="L661"/>
  </rcc>
  <rcc rId="25326" sId="1" numFmtId="4">
    <oc r="M661">
      <v>0</v>
    </oc>
    <nc r="M661"/>
  </rcc>
  <rcc rId="25327" sId="1" numFmtId="4">
    <oc r="N661">
      <v>0</v>
    </oc>
    <nc r="N661"/>
  </rcc>
  <rcc rId="25328" sId="1" numFmtId="4">
    <oc r="O661">
      <v>0</v>
    </oc>
    <nc r="O661"/>
  </rcc>
  <rcc rId="25329" sId="1" numFmtId="4">
    <oc r="P661">
      <v>0</v>
    </oc>
    <nc r="P661"/>
  </rcc>
  <rcc rId="25330" sId="1" numFmtId="4">
    <oc r="Q661">
      <v>0</v>
    </oc>
    <nc r="Q661"/>
  </rcc>
  <rcc rId="25331" sId="1" numFmtId="4">
    <oc r="K662">
      <v>0</v>
    </oc>
    <nc r="K662"/>
  </rcc>
  <rcc rId="25332" sId="1" numFmtId="4">
    <oc r="L662">
      <v>0</v>
    </oc>
    <nc r="L662"/>
  </rcc>
  <rcc rId="25333" sId="1" numFmtId="4">
    <oc r="M662">
      <v>0</v>
    </oc>
    <nc r="M662"/>
  </rcc>
  <rcc rId="25334" sId="1" numFmtId="4">
    <oc r="N662">
      <v>0</v>
    </oc>
    <nc r="N662"/>
  </rcc>
  <rcc rId="25335" sId="1" numFmtId="4">
    <oc r="O662">
      <v>0</v>
    </oc>
    <nc r="O662"/>
  </rcc>
  <rcc rId="25336" sId="1" numFmtId="4">
    <oc r="P662">
      <v>0</v>
    </oc>
    <nc r="P662"/>
  </rcc>
  <rcc rId="25337" sId="1" numFmtId="4">
    <oc r="Q662">
      <v>0</v>
    </oc>
    <nc r="Q662"/>
  </rcc>
  <rcc rId="25338" sId="1" numFmtId="4">
    <oc r="K663">
      <v>0</v>
    </oc>
    <nc r="K663"/>
  </rcc>
  <rcc rId="25339" sId="1" numFmtId="4">
    <oc r="L663">
      <v>0</v>
    </oc>
    <nc r="L663"/>
  </rcc>
  <rcc rId="25340" sId="1" numFmtId="4">
    <oc r="M663">
      <v>0</v>
    </oc>
    <nc r="M663"/>
  </rcc>
  <rcc rId="25341" sId="1" numFmtId="4">
    <oc r="N663">
      <v>0</v>
    </oc>
    <nc r="N663"/>
  </rcc>
  <rcc rId="25342" sId="1" numFmtId="4">
    <oc r="O663">
      <v>0</v>
    </oc>
    <nc r="O663"/>
  </rcc>
  <rcc rId="25343" sId="1" numFmtId="4">
    <oc r="P663">
      <v>0</v>
    </oc>
    <nc r="P663"/>
  </rcc>
  <rcc rId="25344" sId="1" numFmtId="4">
    <oc r="Q663">
      <v>0</v>
    </oc>
    <nc r="Q663"/>
  </rcc>
  <rcc rId="25345" sId="1" numFmtId="4">
    <oc r="K664">
      <v>0</v>
    </oc>
    <nc r="K664"/>
  </rcc>
  <rcc rId="25346" sId="1" numFmtId="4">
    <oc r="L664">
      <v>0</v>
    </oc>
    <nc r="L664"/>
  </rcc>
  <rcc rId="25347" sId="1" numFmtId="4">
    <oc r="M664">
      <v>0</v>
    </oc>
    <nc r="M664"/>
  </rcc>
  <rcc rId="25348" sId="1" numFmtId="4">
    <oc r="N664">
      <v>0</v>
    </oc>
    <nc r="N664"/>
  </rcc>
  <rcc rId="25349" sId="1" numFmtId="4">
    <oc r="O664">
      <v>0</v>
    </oc>
    <nc r="O664"/>
  </rcc>
  <rcc rId="25350" sId="1" numFmtId="4">
    <oc r="P664">
      <v>0</v>
    </oc>
    <nc r="P664"/>
  </rcc>
  <rcc rId="25351" sId="1" numFmtId="4">
    <oc r="Q664">
      <v>0</v>
    </oc>
    <nc r="Q664"/>
  </rcc>
  <rcc rId="25352" sId="1" numFmtId="4">
    <oc r="K665">
      <v>0</v>
    </oc>
    <nc r="K665"/>
  </rcc>
  <rcc rId="25353" sId="1" numFmtId="4">
    <oc r="L665">
      <v>0</v>
    </oc>
    <nc r="L665"/>
  </rcc>
  <rcc rId="25354" sId="1" numFmtId="4">
    <oc r="M665">
      <v>0</v>
    </oc>
    <nc r="M665"/>
  </rcc>
  <rcc rId="25355" sId="1" numFmtId="4">
    <oc r="N665">
      <v>0</v>
    </oc>
    <nc r="N665"/>
  </rcc>
  <rcc rId="25356" sId="1" numFmtId="4">
    <oc r="O665">
      <v>0</v>
    </oc>
    <nc r="O665"/>
  </rcc>
  <rcc rId="25357" sId="1" numFmtId="4">
    <oc r="P665">
      <v>0</v>
    </oc>
    <nc r="P665"/>
  </rcc>
  <rcc rId="25358" sId="1" numFmtId="4">
    <oc r="Q665">
      <v>0</v>
    </oc>
    <nc r="Q665"/>
  </rcc>
  <rcc rId="25359" sId="1" numFmtId="4">
    <oc r="K666">
      <v>0</v>
    </oc>
    <nc r="K666"/>
  </rcc>
  <rcc rId="25360" sId="1" numFmtId="4">
    <oc r="L666">
      <v>0</v>
    </oc>
    <nc r="L666"/>
  </rcc>
  <rcc rId="25361" sId="1" numFmtId="4">
    <oc r="M666">
      <v>0</v>
    </oc>
    <nc r="M666"/>
  </rcc>
  <rcc rId="25362" sId="1" numFmtId="4">
    <oc r="N666">
      <v>0</v>
    </oc>
    <nc r="N666"/>
  </rcc>
  <rcc rId="25363" sId="1" numFmtId="4">
    <oc r="O666">
      <v>0</v>
    </oc>
    <nc r="O666"/>
  </rcc>
  <rcc rId="25364" sId="1" numFmtId="4">
    <oc r="P666">
      <v>0</v>
    </oc>
    <nc r="P666"/>
  </rcc>
  <rcc rId="25365" sId="1" numFmtId="4">
    <oc r="Q666">
      <v>0</v>
    </oc>
    <nc r="Q666"/>
  </rcc>
  <rcc rId="25366" sId="1" numFmtId="4">
    <oc r="K667">
      <v>0</v>
    </oc>
    <nc r="K667"/>
  </rcc>
  <rcc rId="25367" sId="1" numFmtId="4">
    <oc r="L667">
      <v>0</v>
    </oc>
    <nc r="L667"/>
  </rcc>
  <rcc rId="25368" sId="1" numFmtId="4">
    <oc r="M667">
      <v>0</v>
    </oc>
    <nc r="M667"/>
  </rcc>
  <rcc rId="25369" sId="1" numFmtId="4">
    <oc r="N667">
      <v>0</v>
    </oc>
    <nc r="N667"/>
  </rcc>
  <rcc rId="25370" sId="1" numFmtId="4">
    <oc r="O667">
      <v>0</v>
    </oc>
    <nc r="O667"/>
  </rcc>
  <rcc rId="25371" sId="1" numFmtId="4">
    <oc r="P667">
      <v>0</v>
    </oc>
    <nc r="P667"/>
  </rcc>
  <rcc rId="25372" sId="1" numFmtId="4">
    <oc r="Q667">
      <v>0</v>
    </oc>
    <nc r="Q667"/>
  </rcc>
  <rcc rId="25373" sId="1" numFmtId="4">
    <oc r="K668">
      <v>0</v>
    </oc>
    <nc r="K668"/>
  </rcc>
  <rcc rId="25374" sId="1" numFmtId="4">
    <oc r="L668">
      <v>0</v>
    </oc>
    <nc r="L668"/>
  </rcc>
  <rcc rId="25375" sId="1" numFmtId="4">
    <oc r="M668">
      <v>0</v>
    </oc>
    <nc r="M668"/>
  </rcc>
  <rcc rId="25376" sId="1" numFmtId="4">
    <oc r="N668">
      <v>0</v>
    </oc>
    <nc r="N668"/>
  </rcc>
  <rcc rId="25377" sId="1" numFmtId="4">
    <oc r="O668">
      <v>0</v>
    </oc>
    <nc r="O668"/>
  </rcc>
  <rcc rId="25378" sId="1" numFmtId="4">
    <oc r="P668">
      <v>0</v>
    </oc>
    <nc r="P668"/>
  </rcc>
  <rcc rId="25379" sId="1" numFmtId="4">
    <oc r="Q668">
      <v>0</v>
    </oc>
    <nc r="Q668"/>
  </rcc>
  <rcc rId="25380" sId="1" numFmtId="4">
    <oc r="K669">
      <v>0</v>
    </oc>
    <nc r="K669"/>
  </rcc>
  <rcc rId="25381" sId="1" numFmtId="4">
    <oc r="L669">
      <v>0</v>
    </oc>
    <nc r="L669"/>
  </rcc>
  <rcc rId="25382" sId="1" numFmtId="4">
    <oc r="M669">
      <v>0</v>
    </oc>
    <nc r="M669"/>
  </rcc>
  <rcc rId="25383" sId="1" numFmtId="4">
    <oc r="N669">
      <v>0</v>
    </oc>
    <nc r="N669"/>
  </rcc>
  <rcc rId="25384" sId="1" numFmtId="4">
    <oc r="O669">
      <v>0</v>
    </oc>
    <nc r="O669"/>
  </rcc>
  <rcc rId="25385" sId="1" numFmtId="4">
    <oc r="P669">
      <v>0</v>
    </oc>
    <nc r="P669"/>
  </rcc>
  <rcc rId="25386" sId="1" numFmtId="4">
    <oc r="Q669">
      <v>0</v>
    </oc>
    <nc r="Q669"/>
  </rcc>
  <rcc rId="25387" sId="1" numFmtId="4">
    <oc r="K670">
      <v>0</v>
    </oc>
    <nc r="K670"/>
  </rcc>
  <rcc rId="25388" sId="1" numFmtId="4">
    <oc r="L670">
      <v>0</v>
    </oc>
    <nc r="L670"/>
  </rcc>
  <rcc rId="25389" sId="1" numFmtId="4">
    <oc r="M670">
      <v>0</v>
    </oc>
    <nc r="M670"/>
  </rcc>
  <rcc rId="25390" sId="1" numFmtId="4">
    <oc r="N670">
      <v>0</v>
    </oc>
    <nc r="N670"/>
  </rcc>
  <rcc rId="25391" sId="1" numFmtId="4">
    <oc r="O670">
      <v>0</v>
    </oc>
    <nc r="O670"/>
  </rcc>
  <rcc rId="25392" sId="1" numFmtId="4">
    <oc r="P670">
      <v>0</v>
    </oc>
    <nc r="P670"/>
  </rcc>
  <rcc rId="25393" sId="1" numFmtId="4">
    <oc r="Q670">
      <v>0</v>
    </oc>
    <nc r="Q670"/>
  </rcc>
  <rcc rId="25394" sId="1" numFmtId="4">
    <oc r="K671">
      <v>0</v>
    </oc>
    <nc r="K671"/>
  </rcc>
  <rcc rId="25395" sId="1" numFmtId="4">
    <oc r="L671">
      <v>0</v>
    </oc>
    <nc r="L671"/>
  </rcc>
  <rcc rId="25396" sId="1" numFmtId="4">
    <oc r="M671">
      <v>0</v>
    </oc>
    <nc r="M671"/>
  </rcc>
  <rcc rId="25397" sId="1" numFmtId="4">
    <oc r="N671">
      <v>0</v>
    </oc>
    <nc r="N671"/>
  </rcc>
  <rcc rId="25398" sId="1" numFmtId="4">
    <oc r="O671">
      <v>0</v>
    </oc>
    <nc r="O671"/>
  </rcc>
  <rcc rId="25399" sId="1" numFmtId="4">
    <oc r="P671">
      <v>0</v>
    </oc>
    <nc r="P671"/>
  </rcc>
  <rcc rId="25400" sId="1" numFmtId="4">
    <oc r="Q671">
      <v>0</v>
    </oc>
    <nc r="Q671"/>
  </rcc>
  <rcc rId="25401" sId="1" numFmtId="4">
    <oc r="K672">
      <v>0</v>
    </oc>
    <nc r="K672"/>
  </rcc>
  <rcc rId="25402" sId="1" numFmtId="4">
    <oc r="L672">
      <v>0</v>
    </oc>
    <nc r="L672"/>
  </rcc>
  <rcc rId="25403" sId="1" numFmtId="4">
    <oc r="M672">
      <v>0</v>
    </oc>
    <nc r="M672"/>
  </rcc>
  <rcc rId="25404" sId="1" numFmtId="4">
    <oc r="N672">
      <v>0</v>
    </oc>
    <nc r="N672"/>
  </rcc>
  <rcc rId="25405" sId="1" numFmtId="4">
    <oc r="O672">
      <v>0</v>
    </oc>
    <nc r="O672"/>
  </rcc>
  <rcc rId="25406" sId="1" numFmtId="4">
    <oc r="P672">
      <v>0</v>
    </oc>
    <nc r="P672"/>
  </rcc>
  <rcc rId="25407" sId="1" numFmtId="4">
    <oc r="Q672">
      <v>0</v>
    </oc>
    <nc r="Q672"/>
  </rcc>
  <rcc rId="25408" sId="1" numFmtId="4">
    <oc r="K673">
      <v>0</v>
    </oc>
    <nc r="K673"/>
  </rcc>
  <rcc rId="25409" sId="1" numFmtId="4">
    <oc r="L673">
      <v>0</v>
    </oc>
    <nc r="L673"/>
  </rcc>
  <rcc rId="25410" sId="1" numFmtId="4">
    <oc r="M673">
      <v>0</v>
    </oc>
    <nc r="M673"/>
  </rcc>
  <rcc rId="25411" sId="1" numFmtId="4">
    <oc r="N673">
      <v>0</v>
    </oc>
    <nc r="N673"/>
  </rcc>
  <rcc rId="25412" sId="1" numFmtId="4">
    <oc r="O673">
      <v>0</v>
    </oc>
    <nc r="O673"/>
  </rcc>
  <rcc rId="25413" sId="1" numFmtId="4">
    <oc r="P673">
      <v>0</v>
    </oc>
    <nc r="P673"/>
  </rcc>
  <rcc rId="25414" sId="1" numFmtId="4">
    <oc r="Q673">
      <v>0</v>
    </oc>
    <nc r="Q673"/>
  </rcc>
  <rcc rId="25415" sId="1" numFmtId="4">
    <oc r="K674">
      <v>0</v>
    </oc>
    <nc r="K674"/>
  </rcc>
  <rcc rId="25416" sId="1" numFmtId="4">
    <oc r="L674">
      <v>0</v>
    </oc>
    <nc r="L674"/>
  </rcc>
  <rcc rId="25417" sId="1" numFmtId="4">
    <oc r="M674">
      <v>0</v>
    </oc>
    <nc r="M674"/>
  </rcc>
  <rcc rId="25418" sId="1" numFmtId="4">
    <oc r="N674">
      <v>0</v>
    </oc>
    <nc r="N674"/>
  </rcc>
  <rcc rId="25419" sId="1" numFmtId="4">
    <oc r="O674">
      <v>0</v>
    </oc>
    <nc r="O674"/>
  </rcc>
  <rcc rId="25420" sId="1" numFmtId="4">
    <oc r="P674">
      <v>0</v>
    </oc>
    <nc r="P674"/>
  </rcc>
  <rcc rId="25421" sId="1" numFmtId="4">
    <oc r="Q674">
      <v>0</v>
    </oc>
    <nc r="Q674"/>
  </rcc>
  <rcc rId="25422" sId="1" numFmtId="4">
    <oc r="K675">
      <v>0</v>
    </oc>
    <nc r="K675"/>
  </rcc>
  <rcc rId="25423" sId="1" numFmtId="4">
    <oc r="L675">
      <v>0</v>
    </oc>
    <nc r="L675"/>
  </rcc>
  <rcc rId="25424" sId="1" numFmtId="4">
    <oc r="M675">
      <v>0</v>
    </oc>
    <nc r="M675"/>
  </rcc>
  <rcc rId="25425" sId="1" numFmtId="4">
    <oc r="N675">
      <v>0</v>
    </oc>
    <nc r="N675"/>
  </rcc>
  <rcc rId="25426" sId="1" numFmtId="4">
    <oc r="O675">
      <v>0</v>
    </oc>
    <nc r="O675"/>
  </rcc>
  <rcc rId="25427" sId="1" numFmtId="4">
    <oc r="P675">
      <v>0</v>
    </oc>
    <nc r="P675"/>
  </rcc>
  <rcc rId="25428" sId="1" numFmtId="4">
    <oc r="Q675">
      <v>0</v>
    </oc>
    <nc r="Q675"/>
  </rcc>
  <rcc rId="25429" sId="1" numFmtId="4">
    <oc r="K676">
      <v>0</v>
    </oc>
    <nc r="K676"/>
  </rcc>
  <rcc rId="25430" sId="1" numFmtId="4">
    <oc r="L676">
      <v>0</v>
    </oc>
    <nc r="L676"/>
  </rcc>
  <rcc rId="25431" sId="1" numFmtId="4">
    <oc r="M676">
      <v>0</v>
    </oc>
    <nc r="M676"/>
  </rcc>
  <rcc rId="25432" sId="1" numFmtId="4">
    <oc r="N676">
      <v>0</v>
    </oc>
    <nc r="N676"/>
  </rcc>
  <rcc rId="25433" sId="1" numFmtId="4">
    <oc r="O676">
      <v>0</v>
    </oc>
    <nc r="O676"/>
  </rcc>
  <rcc rId="25434" sId="1" numFmtId="4">
    <oc r="P676">
      <v>0</v>
    </oc>
    <nc r="P676"/>
  </rcc>
  <rcc rId="25435" sId="1" numFmtId="4">
    <oc r="Q676">
      <v>0</v>
    </oc>
    <nc r="Q676"/>
  </rcc>
  <rcc rId="25436" sId="1" numFmtId="4">
    <oc r="K677">
      <v>0</v>
    </oc>
    <nc r="K677"/>
  </rcc>
  <rcc rId="25437" sId="1" numFmtId="4">
    <oc r="L677">
      <v>0</v>
    </oc>
    <nc r="L677"/>
  </rcc>
  <rcc rId="25438" sId="1" numFmtId="4">
    <oc r="M677">
      <v>0</v>
    </oc>
    <nc r="M677"/>
  </rcc>
  <rcc rId="25439" sId="1" numFmtId="4">
    <oc r="N677">
      <v>0</v>
    </oc>
    <nc r="N677"/>
  </rcc>
  <rcc rId="25440" sId="1" numFmtId="4">
    <oc r="O677">
      <v>0</v>
    </oc>
    <nc r="O677"/>
  </rcc>
  <rcc rId="25441" sId="1" numFmtId="4">
    <oc r="P677">
      <v>0</v>
    </oc>
    <nc r="P677"/>
  </rcc>
  <rcc rId="25442" sId="1" numFmtId="4">
    <oc r="Q677">
      <v>0</v>
    </oc>
    <nc r="Q677"/>
  </rcc>
  <rcc rId="25443" sId="1" numFmtId="4">
    <oc r="K678">
      <v>0</v>
    </oc>
    <nc r="K678"/>
  </rcc>
  <rcc rId="25444" sId="1" numFmtId="4">
    <oc r="L678">
      <v>0</v>
    </oc>
    <nc r="L678"/>
  </rcc>
  <rcc rId="25445" sId="1" numFmtId="4">
    <oc r="M678">
      <v>0</v>
    </oc>
    <nc r="M678"/>
  </rcc>
  <rcc rId="25446" sId="1" numFmtId="4">
    <oc r="N678">
      <v>0</v>
    </oc>
    <nc r="N678"/>
  </rcc>
  <rcc rId="25447" sId="1" numFmtId="4">
    <oc r="O678">
      <v>0</v>
    </oc>
    <nc r="O678"/>
  </rcc>
  <rcc rId="25448" sId="1" numFmtId="4">
    <oc r="P678">
      <v>0</v>
    </oc>
    <nc r="P678"/>
  </rcc>
  <rcc rId="25449" sId="1" numFmtId="4">
    <oc r="Q678">
      <v>0</v>
    </oc>
    <nc r="Q678"/>
  </rcc>
  <rcc rId="25450" sId="1" numFmtId="4">
    <oc r="K679">
      <v>0</v>
    </oc>
    <nc r="K679"/>
  </rcc>
  <rcc rId="25451" sId="1" numFmtId="4">
    <oc r="L679">
      <v>0</v>
    </oc>
    <nc r="L679"/>
  </rcc>
  <rcc rId="25452" sId="1" numFmtId="4">
    <oc r="M679">
      <v>0</v>
    </oc>
    <nc r="M679"/>
  </rcc>
  <rcc rId="25453" sId="1" numFmtId="4">
    <oc r="N679">
      <v>0</v>
    </oc>
    <nc r="N679"/>
  </rcc>
  <rcc rId="25454" sId="1" numFmtId="4">
    <oc r="O679">
      <v>0</v>
    </oc>
    <nc r="O679"/>
  </rcc>
  <rcc rId="25455" sId="1" numFmtId="4">
    <oc r="P679">
      <v>0</v>
    </oc>
    <nc r="P679"/>
  </rcc>
  <rcc rId="25456" sId="1" numFmtId="4">
    <oc r="Q679">
      <v>0</v>
    </oc>
    <nc r="Q679"/>
  </rcc>
  <rcc rId="25457" sId="1" numFmtId="4">
    <oc r="K680">
      <v>0</v>
    </oc>
    <nc r="K680"/>
  </rcc>
  <rcc rId="25458" sId="1" numFmtId="4">
    <oc r="L680">
      <v>0</v>
    </oc>
    <nc r="L680"/>
  </rcc>
  <rcc rId="25459" sId="1" numFmtId="4">
    <oc r="M680">
      <v>0</v>
    </oc>
    <nc r="M680"/>
  </rcc>
  <rcc rId="25460" sId="1" numFmtId="4">
    <oc r="N680">
      <v>0</v>
    </oc>
    <nc r="N680"/>
  </rcc>
  <rcc rId="25461" sId="1" numFmtId="4">
    <oc r="O680">
      <v>0</v>
    </oc>
    <nc r="O680"/>
  </rcc>
  <rcc rId="25462" sId="1" numFmtId="4">
    <oc r="P680">
      <v>0</v>
    </oc>
    <nc r="P680"/>
  </rcc>
  <rcc rId="25463" sId="1" numFmtId="4">
    <oc r="Q680">
      <v>0</v>
    </oc>
    <nc r="Q680"/>
  </rcc>
  <rcc rId="25464" sId="1" numFmtId="4">
    <oc r="K681">
      <v>0</v>
    </oc>
    <nc r="K681"/>
  </rcc>
  <rcc rId="25465" sId="1" numFmtId="4">
    <oc r="L681">
      <v>0</v>
    </oc>
    <nc r="L681"/>
  </rcc>
  <rcc rId="25466" sId="1" numFmtId="4">
    <oc r="M681">
      <v>0</v>
    </oc>
    <nc r="M681"/>
  </rcc>
  <rcc rId="25467" sId="1" numFmtId="4">
    <oc r="N681">
      <v>0</v>
    </oc>
    <nc r="N681"/>
  </rcc>
  <rcc rId="25468" sId="1" numFmtId="4">
    <oc r="O681">
      <v>0</v>
    </oc>
    <nc r="O681"/>
  </rcc>
  <rcc rId="25469" sId="1" numFmtId="4">
    <oc r="P681">
      <v>0</v>
    </oc>
    <nc r="P681"/>
  </rcc>
  <rcc rId="25470" sId="1" numFmtId="4">
    <oc r="Q681">
      <v>0</v>
    </oc>
    <nc r="Q681"/>
  </rcc>
  <rcc rId="25471" sId="1" numFmtId="4">
    <oc r="K682">
      <v>0</v>
    </oc>
    <nc r="K682"/>
  </rcc>
  <rcc rId="25472" sId="1" numFmtId="4">
    <oc r="L682">
      <v>0</v>
    </oc>
    <nc r="L682"/>
  </rcc>
  <rcc rId="25473" sId="1" numFmtId="4">
    <oc r="M682">
      <v>0</v>
    </oc>
    <nc r="M682"/>
  </rcc>
  <rcc rId="25474" sId="1" numFmtId="4">
    <oc r="N682">
      <v>0</v>
    </oc>
    <nc r="N682"/>
  </rcc>
  <rcc rId="25475" sId="1" numFmtId="4">
    <oc r="O682">
      <v>0</v>
    </oc>
    <nc r="O682"/>
  </rcc>
  <rcc rId="25476" sId="1" numFmtId="4">
    <oc r="P682">
      <v>0</v>
    </oc>
    <nc r="P682"/>
  </rcc>
  <rcc rId="25477" sId="1" numFmtId="4">
    <oc r="Q682">
      <v>0</v>
    </oc>
    <nc r="Q682"/>
  </rcc>
  <rcc rId="25478" sId="1" numFmtId="4">
    <oc r="K683">
      <v>0</v>
    </oc>
    <nc r="K683"/>
  </rcc>
  <rcc rId="25479" sId="1" numFmtId="4">
    <oc r="L683">
      <v>0</v>
    </oc>
    <nc r="L683"/>
  </rcc>
  <rcc rId="25480" sId="1" numFmtId="4">
    <oc r="M683">
      <v>0</v>
    </oc>
    <nc r="M683"/>
  </rcc>
  <rcc rId="25481" sId="1" numFmtId="4">
    <oc r="N683">
      <v>0</v>
    </oc>
    <nc r="N683"/>
  </rcc>
  <rcc rId="25482" sId="1" numFmtId="4">
    <oc r="O683">
      <v>0</v>
    </oc>
    <nc r="O683"/>
  </rcc>
  <rcc rId="25483" sId="1" numFmtId="4">
    <oc r="P683">
      <v>0</v>
    </oc>
    <nc r="P683"/>
  </rcc>
  <rcc rId="25484" sId="1" numFmtId="4">
    <oc r="Q683">
      <v>0</v>
    </oc>
    <nc r="Q683"/>
  </rcc>
  <rcc rId="25485" sId="1" numFmtId="4">
    <oc r="K684">
      <v>0</v>
    </oc>
    <nc r="K684"/>
  </rcc>
  <rcc rId="25486" sId="1" numFmtId="4">
    <oc r="L684">
      <v>0</v>
    </oc>
    <nc r="L684"/>
  </rcc>
  <rcc rId="25487" sId="1" numFmtId="4">
    <oc r="M684">
      <v>0</v>
    </oc>
    <nc r="M684"/>
  </rcc>
  <rcc rId="25488" sId="1" numFmtId="4">
    <oc r="N684">
      <v>0</v>
    </oc>
    <nc r="N684"/>
  </rcc>
  <rcc rId="25489" sId="1" numFmtId="4">
    <oc r="O684">
      <v>0</v>
    </oc>
    <nc r="O684"/>
  </rcc>
  <rcc rId="25490" sId="1" numFmtId="4">
    <oc r="P684">
      <v>0</v>
    </oc>
    <nc r="P684"/>
  </rcc>
  <rcc rId="25491" sId="1" numFmtId="4">
    <oc r="Q684">
      <v>0</v>
    </oc>
    <nc r="Q684"/>
  </rcc>
  <rcc rId="25492" sId="1" numFmtId="4">
    <oc r="K685">
      <v>0</v>
    </oc>
    <nc r="K685"/>
  </rcc>
  <rcc rId="25493" sId="1" numFmtId="4">
    <oc r="L685">
      <v>0</v>
    </oc>
    <nc r="L685"/>
  </rcc>
  <rcc rId="25494" sId="1" numFmtId="4">
    <oc r="M685">
      <v>0</v>
    </oc>
    <nc r="M685"/>
  </rcc>
  <rcc rId="25495" sId="1" numFmtId="4">
    <oc r="N685">
      <v>0</v>
    </oc>
    <nc r="N685"/>
  </rcc>
  <rcc rId="25496" sId="1" numFmtId="4">
    <oc r="O685">
      <v>0</v>
    </oc>
    <nc r="O685"/>
  </rcc>
  <rcc rId="25497" sId="1" numFmtId="4">
    <oc r="P685">
      <v>0</v>
    </oc>
    <nc r="P685"/>
  </rcc>
  <rcc rId="25498" sId="1" numFmtId="4">
    <oc r="Q685">
      <v>0</v>
    </oc>
    <nc r="Q685"/>
  </rcc>
  <rcc rId="25499" sId="1" numFmtId="4">
    <oc r="K686">
      <v>0</v>
    </oc>
    <nc r="K686"/>
  </rcc>
  <rcc rId="25500" sId="1" numFmtId="4">
    <oc r="L686">
      <v>0</v>
    </oc>
    <nc r="L686"/>
  </rcc>
  <rcc rId="25501" sId="1" numFmtId="4">
    <oc r="M686">
      <v>0</v>
    </oc>
    <nc r="M686"/>
  </rcc>
  <rcc rId="25502" sId="1" numFmtId="4">
    <oc r="N686">
      <v>0</v>
    </oc>
    <nc r="N686"/>
  </rcc>
  <rcc rId="25503" sId="1" numFmtId="4">
    <oc r="O686">
      <v>0</v>
    </oc>
    <nc r="O686"/>
  </rcc>
  <rcc rId="25504" sId="1" numFmtId="4">
    <oc r="P686">
      <v>0</v>
    </oc>
    <nc r="P686"/>
  </rcc>
  <rcc rId="25505" sId="1" numFmtId="4">
    <oc r="Q686">
      <v>0</v>
    </oc>
    <nc r="Q686"/>
  </rcc>
  <rcc rId="25506" sId="1" numFmtId="4">
    <oc r="K687">
      <v>0</v>
    </oc>
    <nc r="K687"/>
  </rcc>
  <rcc rId="25507" sId="1" numFmtId="4">
    <oc r="L687">
      <v>0</v>
    </oc>
    <nc r="L687"/>
  </rcc>
  <rcc rId="25508" sId="1" numFmtId="4">
    <oc r="M687">
      <v>0</v>
    </oc>
    <nc r="M687"/>
  </rcc>
  <rcc rId="25509" sId="1" numFmtId="4">
    <oc r="N687">
      <v>0</v>
    </oc>
    <nc r="N687"/>
  </rcc>
  <rcc rId="25510" sId="1" numFmtId="4">
    <oc r="O687">
      <v>0</v>
    </oc>
    <nc r="O687"/>
  </rcc>
  <rcc rId="25511" sId="1" numFmtId="4">
    <oc r="P687">
      <v>0</v>
    </oc>
    <nc r="P687"/>
  </rcc>
  <rcc rId="25512" sId="1" numFmtId="4">
    <oc r="Q687">
      <v>0</v>
    </oc>
    <nc r="Q687"/>
  </rcc>
  <rcc rId="25513" sId="1" numFmtId="4">
    <oc r="K688">
      <v>0</v>
    </oc>
    <nc r="K688"/>
  </rcc>
  <rcc rId="25514" sId="1" numFmtId="4">
    <oc r="L688">
      <v>0</v>
    </oc>
    <nc r="L688"/>
  </rcc>
  <rcc rId="25515" sId="1" numFmtId="4">
    <oc r="M688">
      <v>0</v>
    </oc>
    <nc r="M688"/>
  </rcc>
  <rcc rId="25516" sId="1" numFmtId="4">
    <oc r="N688">
      <v>0</v>
    </oc>
    <nc r="N688"/>
  </rcc>
  <rcc rId="25517" sId="1" numFmtId="4">
    <oc r="O688">
      <v>0</v>
    </oc>
    <nc r="O688"/>
  </rcc>
  <rcc rId="25518" sId="1" numFmtId="4">
    <oc r="P688">
      <v>0</v>
    </oc>
    <nc r="P688"/>
  </rcc>
  <rcc rId="25519" sId="1" numFmtId="4">
    <oc r="Q688">
      <v>0</v>
    </oc>
    <nc r="Q688"/>
  </rcc>
  <rcc rId="25520" sId="1" numFmtId="4">
    <oc r="K689">
      <v>0</v>
    </oc>
    <nc r="K689"/>
  </rcc>
  <rcc rId="25521" sId="1" numFmtId="4">
    <oc r="L689">
      <v>0</v>
    </oc>
    <nc r="L689"/>
  </rcc>
  <rcc rId="25522" sId="1" numFmtId="4">
    <oc r="M689">
      <v>0</v>
    </oc>
    <nc r="M689"/>
  </rcc>
  <rcc rId="25523" sId="1" numFmtId="4">
    <oc r="N689">
      <v>0</v>
    </oc>
    <nc r="N689"/>
  </rcc>
  <rcc rId="25524" sId="1" numFmtId="4">
    <oc r="O689">
      <v>0</v>
    </oc>
    <nc r="O689"/>
  </rcc>
  <rcc rId="25525" sId="1" numFmtId="4">
    <oc r="P689">
      <v>0</v>
    </oc>
    <nc r="P689"/>
  </rcc>
  <rcc rId="25526" sId="1" numFmtId="4">
    <oc r="Q689">
      <v>0</v>
    </oc>
    <nc r="Q689"/>
  </rcc>
  <rcc rId="25527" sId="1" numFmtId="4">
    <oc r="K690">
      <v>0</v>
    </oc>
    <nc r="K690"/>
  </rcc>
  <rcc rId="25528" sId="1" numFmtId="4">
    <oc r="L690">
      <v>0</v>
    </oc>
    <nc r="L690"/>
  </rcc>
  <rcc rId="25529" sId="1" numFmtId="4">
    <oc r="M690">
      <v>0</v>
    </oc>
    <nc r="M690"/>
  </rcc>
  <rcc rId="25530" sId="1" numFmtId="4">
    <oc r="N690">
      <v>0</v>
    </oc>
    <nc r="N690"/>
  </rcc>
  <rcc rId="25531" sId="1" numFmtId="4">
    <oc r="O690">
      <v>0</v>
    </oc>
    <nc r="O690"/>
  </rcc>
  <rcc rId="25532" sId="1" numFmtId="4">
    <oc r="P690">
      <v>0</v>
    </oc>
    <nc r="P690"/>
  </rcc>
  <rcc rId="25533" sId="1" numFmtId="4">
    <oc r="Q690">
      <v>0</v>
    </oc>
    <nc r="Q690"/>
  </rcc>
  <rcc rId="25534" sId="1" numFmtId="4">
    <oc r="K691">
      <v>0</v>
    </oc>
    <nc r="K691"/>
  </rcc>
  <rcc rId="25535" sId="1" numFmtId="4">
    <oc r="L691">
      <v>0</v>
    </oc>
    <nc r="L691"/>
  </rcc>
  <rcc rId="25536" sId="1" numFmtId="4">
    <oc r="M691">
      <v>0</v>
    </oc>
    <nc r="M691"/>
  </rcc>
  <rcc rId="25537" sId="1" numFmtId="4">
    <oc r="N691">
      <v>0</v>
    </oc>
    <nc r="N691"/>
  </rcc>
  <rcc rId="25538" sId="1" numFmtId="4">
    <oc r="O691">
      <v>0</v>
    </oc>
    <nc r="O691"/>
  </rcc>
  <rcc rId="25539" sId="1" numFmtId="4">
    <oc r="P691">
      <v>0</v>
    </oc>
    <nc r="P691"/>
  </rcc>
  <rcc rId="25540" sId="1" numFmtId="4">
    <oc r="Q691">
      <v>0</v>
    </oc>
    <nc r="Q691"/>
  </rcc>
  <rcc rId="25541" sId="1" numFmtId="4">
    <oc r="K692">
      <v>0</v>
    </oc>
    <nc r="K692"/>
  </rcc>
  <rcc rId="25542" sId="1" numFmtId="4">
    <oc r="L692">
      <v>0</v>
    </oc>
    <nc r="L692"/>
  </rcc>
  <rcc rId="25543" sId="1" numFmtId="4">
    <oc r="M692">
      <v>0</v>
    </oc>
    <nc r="M692"/>
  </rcc>
  <rcc rId="25544" sId="1" numFmtId="4">
    <oc r="N692">
      <v>0</v>
    </oc>
    <nc r="N692"/>
  </rcc>
  <rcc rId="25545" sId="1" numFmtId="4">
    <oc r="O692">
      <v>0</v>
    </oc>
    <nc r="O692"/>
  </rcc>
  <rcc rId="25546" sId="1" numFmtId="4">
    <oc r="P692">
      <v>0</v>
    </oc>
    <nc r="P692"/>
  </rcc>
  <rcc rId="25547" sId="1" numFmtId="4">
    <oc r="Q692">
      <v>0</v>
    </oc>
    <nc r="Q692"/>
  </rcc>
  <rcc rId="25548" sId="1" numFmtId="4">
    <oc r="K693">
      <v>0</v>
    </oc>
    <nc r="K693"/>
  </rcc>
  <rcc rId="25549" sId="1" numFmtId="4">
    <oc r="L693">
      <v>0</v>
    </oc>
    <nc r="L693"/>
  </rcc>
  <rcc rId="25550" sId="1" numFmtId="4">
    <oc r="M693">
      <v>0</v>
    </oc>
    <nc r="M693"/>
  </rcc>
  <rcc rId="25551" sId="1" numFmtId="4">
    <oc r="N693">
      <v>0</v>
    </oc>
    <nc r="N693"/>
  </rcc>
  <rcc rId="25552" sId="1" numFmtId="4">
    <oc r="O693">
      <v>0</v>
    </oc>
    <nc r="O693"/>
  </rcc>
  <rcc rId="25553" sId="1" numFmtId="4">
    <oc r="P693">
      <v>0</v>
    </oc>
    <nc r="P693"/>
  </rcc>
  <rcc rId="25554" sId="1" numFmtId="4">
    <oc r="Q693">
      <v>0</v>
    </oc>
    <nc r="Q693"/>
  </rcc>
  <rcc rId="25555" sId="1" numFmtId="4">
    <oc r="K694">
      <v>0</v>
    </oc>
    <nc r="K694"/>
  </rcc>
  <rcc rId="25556" sId="1" numFmtId="4">
    <oc r="L694">
      <v>0</v>
    </oc>
    <nc r="L694"/>
  </rcc>
  <rcc rId="25557" sId="1" numFmtId="4">
    <oc r="M694">
      <v>0</v>
    </oc>
    <nc r="M694"/>
  </rcc>
  <rcc rId="25558" sId="1" numFmtId="4">
    <oc r="N694">
      <v>0</v>
    </oc>
    <nc r="N694"/>
  </rcc>
  <rcc rId="25559" sId="1" numFmtId="4">
    <oc r="O694">
      <v>0</v>
    </oc>
    <nc r="O694"/>
  </rcc>
  <rcc rId="25560" sId="1" numFmtId="4">
    <oc r="P694">
      <v>0</v>
    </oc>
    <nc r="P694"/>
  </rcc>
  <rcc rId="25561" sId="1" numFmtId="4">
    <oc r="Q694">
      <v>0</v>
    </oc>
    <nc r="Q694"/>
  </rcc>
  <rcc rId="25562" sId="1" numFmtId="4">
    <oc r="K695">
      <v>0</v>
    </oc>
    <nc r="K695"/>
  </rcc>
  <rcc rId="25563" sId="1" numFmtId="4">
    <oc r="L695">
      <v>0</v>
    </oc>
    <nc r="L695"/>
  </rcc>
  <rcc rId="25564" sId="1" numFmtId="4">
    <oc r="M695">
      <v>0</v>
    </oc>
    <nc r="M695"/>
  </rcc>
  <rcc rId="25565" sId="1" numFmtId="4">
    <oc r="N695">
      <v>0</v>
    </oc>
    <nc r="N695"/>
  </rcc>
  <rcc rId="25566" sId="1" numFmtId="4">
    <oc r="O695">
      <v>0</v>
    </oc>
    <nc r="O695"/>
  </rcc>
  <rcc rId="25567" sId="1" numFmtId="4">
    <oc r="P695">
      <v>0</v>
    </oc>
    <nc r="P695"/>
  </rcc>
  <rcc rId="25568" sId="1" numFmtId="4">
    <oc r="Q695">
      <v>0</v>
    </oc>
    <nc r="Q695"/>
  </rcc>
  <rcc rId="25569" sId="1" numFmtId="4">
    <oc r="K696">
      <v>0</v>
    </oc>
    <nc r="K696"/>
  </rcc>
  <rcc rId="25570" sId="1" numFmtId="4">
    <oc r="L696">
      <v>0</v>
    </oc>
    <nc r="L696"/>
  </rcc>
  <rcc rId="25571" sId="1" numFmtId="4">
    <oc r="M696">
      <v>0</v>
    </oc>
    <nc r="M696"/>
  </rcc>
  <rcc rId="25572" sId="1" numFmtId="4">
    <oc r="N696">
      <v>0</v>
    </oc>
    <nc r="N696"/>
  </rcc>
  <rcc rId="25573" sId="1" numFmtId="4">
    <oc r="O696">
      <v>0</v>
    </oc>
    <nc r="O696"/>
  </rcc>
  <rcc rId="25574" sId="1" numFmtId="4">
    <oc r="P696">
      <v>0</v>
    </oc>
    <nc r="P696"/>
  </rcc>
  <rcc rId="25575" sId="1" numFmtId="4">
    <oc r="Q696">
      <v>0</v>
    </oc>
    <nc r="Q696"/>
  </rcc>
  <rcc rId="25576" sId="1" numFmtId="4">
    <oc r="K697">
      <v>0</v>
    </oc>
    <nc r="K697"/>
  </rcc>
  <rcc rId="25577" sId="1" numFmtId="4">
    <oc r="L697">
      <v>0</v>
    </oc>
    <nc r="L697"/>
  </rcc>
  <rcc rId="25578" sId="1" numFmtId="4">
    <oc r="M697">
      <v>0</v>
    </oc>
    <nc r="M697"/>
  </rcc>
  <rcc rId="25579" sId="1" numFmtId="4">
    <oc r="N697">
      <v>0</v>
    </oc>
    <nc r="N697"/>
  </rcc>
  <rcc rId="25580" sId="1" numFmtId="4">
    <oc r="O697">
      <v>0</v>
    </oc>
    <nc r="O697"/>
  </rcc>
  <rcc rId="25581" sId="1" numFmtId="4">
    <oc r="P697">
      <v>0</v>
    </oc>
    <nc r="P697"/>
  </rcc>
  <rcc rId="25582" sId="1" numFmtId="4">
    <oc r="Q697">
      <v>0</v>
    </oc>
    <nc r="Q697"/>
  </rcc>
  <rcc rId="25583" sId="1" numFmtId="4">
    <oc r="K698">
      <v>0</v>
    </oc>
    <nc r="K698"/>
  </rcc>
  <rcc rId="25584" sId="1" numFmtId="4">
    <oc r="L698">
      <v>0</v>
    </oc>
    <nc r="L698"/>
  </rcc>
  <rcc rId="25585" sId="1" numFmtId="4">
    <oc r="M698">
      <v>0</v>
    </oc>
    <nc r="M698"/>
  </rcc>
  <rcc rId="25586" sId="1" numFmtId="4">
    <oc r="N698">
      <v>0</v>
    </oc>
    <nc r="N698"/>
  </rcc>
  <rcc rId="25587" sId="1" numFmtId="4">
    <oc r="O698">
      <v>0</v>
    </oc>
    <nc r="O698"/>
  </rcc>
  <rcc rId="25588" sId="1" numFmtId="4">
    <oc r="P698">
      <v>0</v>
    </oc>
    <nc r="P698"/>
  </rcc>
  <rcc rId="25589" sId="1" numFmtId="4">
    <oc r="Q698">
      <v>0</v>
    </oc>
    <nc r="Q698"/>
  </rcc>
  <rcc rId="25590" sId="1" numFmtId="4">
    <oc r="K699">
      <v>0</v>
    </oc>
    <nc r="K699"/>
  </rcc>
  <rcc rId="25591" sId="1" numFmtId="4">
    <oc r="L699">
      <v>0</v>
    </oc>
    <nc r="L699"/>
  </rcc>
  <rcc rId="25592" sId="1" numFmtId="4">
    <oc r="M699">
      <v>0</v>
    </oc>
    <nc r="M699"/>
  </rcc>
  <rcc rId="25593" sId="1" numFmtId="4">
    <oc r="N699">
      <v>0</v>
    </oc>
    <nc r="N699"/>
  </rcc>
  <rcc rId="25594" sId="1" numFmtId="4">
    <oc r="O699">
      <v>0</v>
    </oc>
    <nc r="O699"/>
  </rcc>
  <rcc rId="25595" sId="1" numFmtId="4">
    <oc r="P699">
      <v>0</v>
    </oc>
    <nc r="P699"/>
  </rcc>
  <rcc rId="25596" sId="1" numFmtId="4">
    <oc r="Q699">
      <v>0</v>
    </oc>
    <nc r="Q699"/>
  </rcc>
  <rcc rId="25597" sId="1" numFmtId="4">
    <oc r="K700">
      <v>0</v>
    </oc>
    <nc r="K700"/>
  </rcc>
  <rcc rId="25598" sId="1" numFmtId="4">
    <oc r="L700">
      <v>0</v>
    </oc>
    <nc r="L700"/>
  </rcc>
  <rcc rId="25599" sId="1" numFmtId="4">
    <oc r="M700">
      <v>0</v>
    </oc>
    <nc r="M700"/>
  </rcc>
  <rcc rId="25600" sId="1" numFmtId="4">
    <oc r="N700">
      <v>0</v>
    </oc>
    <nc r="N700"/>
  </rcc>
  <rcc rId="25601" sId="1" numFmtId="4">
    <oc r="O700">
      <v>0</v>
    </oc>
    <nc r="O700"/>
  </rcc>
  <rcc rId="25602" sId="1" numFmtId="4">
    <oc r="P700">
      <v>0</v>
    </oc>
    <nc r="P700"/>
  </rcc>
  <rcc rId="25603" sId="1" numFmtId="4">
    <oc r="Q700">
      <v>0</v>
    </oc>
    <nc r="Q700"/>
  </rcc>
  <rcc rId="25604" sId="1" numFmtId="4">
    <oc r="K701">
      <v>0</v>
    </oc>
    <nc r="K701"/>
  </rcc>
  <rcc rId="25605" sId="1" numFmtId="4">
    <oc r="L701">
      <v>0</v>
    </oc>
    <nc r="L701"/>
  </rcc>
  <rcc rId="25606" sId="1" numFmtId="4">
    <oc r="M701">
      <v>0</v>
    </oc>
    <nc r="M701"/>
  </rcc>
  <rcc rId="25607" sId="1" numFmtId="4">
    <oc r="N701">
      <v>0</v>
    </oc>
    <nc r="N701"/>
  </rcc>
  <rcc rId="25608" sId="1" numFmtId="4">
    <oc r="O701">
      <v>0</v>
    </oc>
    <nc r="O701"/>
  </rcc>
  <rcc rId="25609" sId="1" numFmtId="4">
    <oc r="P701">
      <v>0</v>
    </oc>
    <nc r="P701"/>
  </rcc>
  <rcc rId="25610" sId="1" numFmtId="4">
    <oc r="Q701">
      <v>0</v>
    </oc>
    <nc r="Q701"/>
  </rcc>
  <rcc rId="25611" sId="1" numFmtId="4">
    <oc r="K702">
      <v>0</v>
    </oc>
    <nc r="K702"/>
  </rcc>
  <rcc rId="25612" sId="1" numFmtId="4">
    <oc r="L702">
      <v>0</v>
    </oc>
    <nc r="L702"/>
  </rcc>
  <rcc rId="25613" sId="1" numFmtId="4">
    <oc r="M702">
      <v>0</v>
    </oc>
    <nc r="M702"/>
  </rcc>
  <rcc rId="25614" sId="1" numFmtId="4">
    <oc r="N702">
      <v>0</v>
    </oc>
    <nc r="N702"/>
  </rcc>
  <rcc rId="25615" sId="1" numFmtId="4">
    <oc r="O702">
      <v>0</v>
    </oc>
    <nc r="O702"/>
  </rcc>
  <rcc rId="25616" sId="1" numFmtId="4">
    <oc r="P702">
      <v>0</v>
    </oc>
    <nc r="P702"/>
  </rcc>
  <rcc rId="25617" sId="1" numFmtId="4">
    <oc r="Q702">
      <v>0</v>
    </oc>
    <nc r="Q702"/>
  </rcc>
  <rcc rId="25618" sId="1" numFmtId="4">
    <oc r="K703">
      <v>0</v>
    </oc>
    <nc r="K703"/>
  </rcc>
  <rcc rId="25619" sId="1" numFmtId="4">
    <oc r="L703">
      <v>0</v>
    </oc>
    <nc r="L703"/>
  </rcc>
  <rcc rId="25620" sId="1" numFmtId="4">
    <oc r="M703">
      <v>0</v>
    </oc>
    <nc r="M703"/>
  </rcc>
  <rcc rId="25621" sId="1" numFmtId="4">
    <oc r="N703">
      <v>0</v>
    </oc>
    <nc r="N703"/>
  </rcc>
  <rcc rId="25622" sId="1" numFmtId="4">
    <oc r="O703">
      <v>0</v>
    </oc>
    <nc r="O703"/>
  </rcc>
  <rcc rId="25623" sId="1" numFmtId="4">
    <oc r="P703">
      <v>0</v>
    </oc>
    <nc r="P703"/>
  </rcc>
  <rcc rId="25624" sId="1" numFmtId="4">
    <oc r="Q703">
      <v>0</v>
    </oc>
    <nc r="Q703"/>
  </rcc>
  <rcc rId="25625" sId="1" numFmtId="4">
    <oc r="K704">
      <v>0</v>
    </oc>
    <nc r="K704"/>
  </rcc>
  <rcc rId="25626" sId="1" numFmtId="4">
    <oc r="L704">
      <v>0</v>
    </oc>
    <nc r="L704"/>
  </rcc>
  <rcc rId="25627" sId="1" numFmtId="4">
    <oc r="M704">
      <v>0</v>
    </oc>
    <nc r="M704"/>
  </rcc>
  <rcc rId="25628" sId="1" numFmtId="4">
    <oc r="N704">
      <v>0</v>
    </oc>
    <nc r="N704"/>
  </rcc>
  <rcc rId="25629" sId="1" numFmtId="4">
    <oc r="O704">
      <v>0</v>
    </oc>
    <nc r="O704"/>
  </rcc>
  <rcc rId="25630" sId="1" numFmtId="4">
    <oc r="P704">
      <v>0</v>
    </oc>
    <nc r="P704"/>
  </rcc>
  <rcc rId="25631" sId="1" numFmtId="4">
    <oc r="Q704">
      <v>0</v>
    </oc>
    <nc r="Q704"/>
  </rcc>
  <rcc rId="25632" sId="1" numFmtId="4">
    <oc r="K705">
      <v>0</v>
    </oc>
    <nc r="K705"/>
  </rcc>
  <rcc rId="25633" sId="1" numFmtId="4">
    <oc r="L705">
      <v>0</v>
    </oc>
    <nc r="L705"/>
  </rcc>
  <rcc rId="25634" sId="1" numFmtId="4">
    <oc r="M705">
      <v>0</v>
    </oc>
    <nc r="M705"/>
  </rcc>
  <rcc rId="25635" sId="1" numFmtId="4">
    <oc r="N705">
      <v>0</v>
    </oc>
    <nc r="N705"/>
  </rcc>
  <rcc rId="25636" sId="1" numFmtId="4">
    <oc r="O705">
      <v>0</v>
    </oc>
    <nc r="O705"/>
  </rcc>
  <rcc rId="25637" sId="1" numFmtId="4">
    <oc r="P705">
      <v>0</v>
    </oc>
    <nc r="P705"/>
  </rcc>
  <rcc rId="25638" sId="1" numFmtId="4">
    <oc r="Q705">
      <v>0</v>
    </oc>
    <nc r="Q705"/>
  </rcc>
  <rcc rId="25639" sId="1" numFmtId="4">
    <oc r="K706">
      <v>0</v>
    </oc>
    <nc r="K706"/>
  </rcc>
  <rcc rId="25640" sId="1" numFmtId="4">
    <oc r="L706">
      <v>0</v>
    </oc>
    <nc r="L706"/>
  </rcc>
  <rcc rId="25641" sId="1" numFmtId="4">
    <oc r="M706">
      <v>0</v>
    </oc>
    <nc r="M706"/>
  </rcc>
  <rcc rId="25642" sId="1" numFmtId="4">
    <oc r="N706">
      <v>0</v>
    </oc>
    <nc r="N706"/>
  </rcc>
  <rcc rId="25643" sId="1" numFmtId="4">
    <oc r="O706">
      <v>0</v>
    </oc>
    <nc r="O706"/>
  </rcc>
  <rcc rId="25644" sId="1" numFmtId="4">
    <oc r="P706">
      <v>0</v>
    </oc>
    <nc r="P706"/>
  </rcc>
  <rcc rId="25645" sId="1" numFmtId="4">
    <oc r="Q706">
      <v>0</v>
    </oc>
    <nc r="Q706"/>
  </rcc>
  <rcc rId="25646" sId="1" numFmtId="4">
    <oc r="K707">
      <v>0</v>
    </oc>
    <nc r="K707"/>
  </rcc>
  <rcc rId="25647" sId="1" numFmtId="4">
    <oc r="L707">
      <v>0</v>
    </oc>
    <nc r="L707"/>
  </rcc>
  <rcc rId="25648" sId="1" numFmtId="4">
    <oc r="M707">
      <v>0</v>
    </oc>
    <nc r="M707"/>
  </rcc>
  <rcc rId="25649" sId="1" numFmtId="4">
    <oc r="N707">
      <v>0</v>
    </oc>
    <nc r="N707"/>
  </rcc>
  <rcc rId="25650" sId="1" numFmtId="4">
    <oc r="O707">
      <v>0</v>
    </oc>
    <nc r="O707"/>
  </rcc>
  <rcc rId="25651" sId="1" numFmtId="4">
    <oc r="P707">
      <v>0</v>
    </oc>
    <nc r="P707"/>
  </rcc>
  <rcc rId="25652" sId="1" numFmtId="4">
    <oc r="Q707">
      <v>0</v>
    </oc>
    <nc r="Q707"/>
  </rcc>
  <rcc rId="25653" sId="1" numFmtId="4">
    <oc r="K708">
      <v>0</v>
    </oc>
    <nc r="K708"/>
  </rcc>
  <rcc rId="25654" sId="1" numFmtId="4">
    <oc r="L708">
      <v>0</v>
    </oc>
    <nc r="L708"/>
  </rcc>
  <rcc rId="25655" sId="1" numFmtId="4">
    <oc r="M708">
      <v>0</v>
    </oc>
    <nc r="M708"/>
  </rcc>
  <rcc rId="25656" sId="1" numFmtId="4">
    <oc r="N708">
      <v>0</v>
    </oc>
    <nc r="N708"/>
  </rcc>
  <rcc rId="25657" sId="1" numFmtId="4">
    <oc r="O708">
      <v>0</v>
    </oc>
    <nc r="O708"/>
  </rcc>
  <rcc rId="25658" sId="1" numFmtId="4">
    <oc r="P708">
      <v>0</v>
    </oc>
    <nc r="P708"/>
  </rcc>
  <rcc rId="25659" sId="1" numFmtId="4">
    <oc r="Q708">
      <v>0</v>
    </oc>
    <nc r="Q708"/>
  </rcc>
  <rcc rId="25660" sId="1" numFmtId="4">
    <oc r="K709">
      <v>0</v>
    </oc>
    <nc r="K709"/>
  </rcc>
  <rcc rId="25661" sId="1" numFmtId="4">
    <oc r="L709">
      <v>0</v>
    </oc>
    <nc r="L709"/>
  </rcc>
  <rcc rId="25662" sId="1" numFmtId="4">
    <oc r="M709">
      <v>0</v>
    </oc>
    <nc r="M709"/>
  </rcc>
  <rcc rId="25663" sId="1" numFmtId="4">
    <oc r="N709">
      <v>0</v>
    </oc>
    <nc r="N709"/>
  </rcc>
  <rcc rId="25664" sId="1" numFmtId="4">
    <oc r="O709">
      <v>0</v>
    </oc>
    <nc r="O709"/>
  </rcc>
  <rcc rId="25665" sId="1" numFmtId="4">
    <oc r="P709">
      <v>0</v>
    </oc>
    <nc r="P709"/>
  </rcc>
  <rcc rId="25666" sId="1" numFmtId="4">
    <oc r="Q709">
      <v>0</v>
    </oc>
    <nc r="Q709"/>
  </rcc>
  <rcc rId="25667" sId="1" numFmtId="4">
    <oc r="K710">
      <v>0</v>
    </oc>
    <nc r="K710"/>
  </rcc>
  <rcc rId="25668" sId="1" numFmtId="4">
    <oc r="L710">
      <v>0</v>
    </oc>
    <nc r="L710"/>
  </rcc>
  <rcc rId="25669" sId="1" numFmtId="4">
    <oc r="M710">
      <v>0</v>
    </oc>
    <nc r="M710"/>
  </rcc>
  <rcc rId="25670" sId="1" numFmtId="4">
    <oc r="N710">
      <v>0</v>
    </oc>
    <nc r="N710"/>
  </rcc>
  <rcc rId="25671" sId="1" numFmtId="4">
    <oc r="O710">
      <v>0</v>
    </oc>
    <nc r="O710"/>
  </rcc>
  <rcc rId="25672" sId="1" numFmtId="4">
    <oc r="P710">
      <v>0</v>
    </oc>
    <nc r="P710"/>
  </rcc>
  <rcc rId="25673" sId="1" numFmtId="4">
    <oc r="Q710">
      <v>0</v>
    </oc>
    <nc r="Q710"/>
  </rcc>
  <rcc rId="25674" sId="1" numFmtId="4">
    <oc r="K711">
      <v>0</v>
    </oc>
    <nc r="K711"/>
  </rcc>
  <rcc rId="25675" sId="1" numFmtId="4">
    <oc r="L711">
      <v>0</v>
    </oc>
    <nc r="L711"/>
  </rcc>
  <rcc rId="25676" sId="1" numFmtId="4">
    <oc r="M711">
      <v>0</v>
    </oc>
    <nc r="M711"/>
  </rcc>
  <rcc rId="25677" sId="1" numFmtId="4">
    <oc r="N711">
      <v>0</v>
    </oc>
    <nc r="N711"/>
  </rcc>
  <rcc rId="25678" sId="1" numFmtId="4">
    <oc r="O711">
      <v>0</v>
    </oc>
    <nc r="O711"/>
  </rcc>
  <rcc rId="25679" sId="1" numFmtId="4">
    <oc r="P711">
      <v>0</v>
    </oc>
    <nc r="P711"/>
  </rcc>
  <rcc rId="25680" sId="1" numFmtId="4">
    <oc r="Q711">
      <v>0</v>
    </oc>
    <nc r="Q711"/>
  </rcc>
  <rcc rId="25681" sId="1" numFmtId="4">
    <oc r="K712">
      <v>0</v>
    </oc>
    <nc r="K712"/>
  </rcc>
  <rcc rId="25682" sId="1" numFmtId="4">
    <oc r="L712">
      <v>0</v>
    </oc>
    <nc r="L712"/>
  </rcc>
  <rcc rId="25683" sId="1" numFmtId="4">
    <oc r="M712">
      <v>0</v>
    </oc>
    <nc r="M712"/>
  </rcc>
  <rcc rId="25684" sId="1" numFmtId="4">
    <oc r="N712">
      <v>0</v>
    </oc>
    <nc r="N712"/>
  </rcc>
  <rcc rId="25685" sId="1" numFmtId="4">
    <oc r="O712">
      <v>0</v>
    </oc>
    <nc r="O712"/>
  </rcc>
  <rcc rId="25686" sId="1" numFmtId="4">
    <oc r="P712">
      <v>0</v>
    </oc>
    <nc r="P712"/>
  </rcc>
  <rcc rId="25687" sId="1" numFmtId="4">
    <oc r="Q712">
      <v>0</v>
    </oc>
    <nc r="Q712"/>
  </rcc>
  <rcc rId="25688" sId="1" numFmtId="4">
    <oc r="K713">
      <v>0</v>
    </oc>
    <nc r="K713"/>
  </rcc>
  <rcc rId="25689" sId="1" numFmtId="4">
    <oc r="L713">
      <v>0</v>
    </oc>
    <nc r="L713"/>
  </rcc>
  <rcc rId="25690" sId="1" numFmtId="4">
    <oc r="M713">
      <v>0</v>
    </oc>
    <nc r="M713"/>
  </rcc>
  <rcc rId="25691" sId="1" numFmtId="4">
    <oc r="N713">
      <v>0</v>
    </oc>
    <nc r="N713"/>
  </rcc>
  <rcc rId="25692" sId="1" numFmtId="4">
    <oc r="O713">
      <v>0</v>
    </oc>
    <nc r="O713"/>
  </rcc>
  <rcc rId="25693" sId="1" numFmtId="4">
    <oc r="P713">
      <v>0</v>
    </oc>
    <nc r="P713"/>
  </rcc>
  <rcc rId="25694" sId="1" numFmtId="4">
    <oc r="Q713">
      <v>0</v>
    </oc>
    <nc r="Q713"/>
  </rcc>
  <rcc rId="25695" sId="1" numFmtId="4">
    <oc r="K714">
      <v>0</v>
    </oc>
    <nc r="K714"/>
  </rcc>
  <rcc rId="25696" sId="1" numFmtId="4">
    <oc r="L714">
      <v>0</v>
    </oc>
    <nc r="L714"/>
  </rcc>
  <rcc rId="25697" sId="1" numFmtId="4">
    <oc r="M714">
      <v>0</v>
    </oc>
    <nc r="M714"/>
  </rcc>
  <rcc rId="25698" sId="1" numFmtId="4">
    <oc r="N714">
      <v>0</v>
    </oc>
    <nc r="N714"/>
  </rcc>
  <rcc rId="25699" sId="1" numFmtId="4">
    <oc r="O714">
      <v>0</v>
    </oc>
    <nc r="O714"/>
  </rcc>
  <rcc rId="25700" sId="1" numFmtId="4">
    <oc r="P714">
      <v>0</v>
    </oc>
    <nc r="P714"/>
  </rcc>
  <rcc rId="25701" sId="1" numFmtId="4">
    <oc r="Q714">
      <v>0</v>
    </oc>
    <nc r="Q714"/>
  </rcc>
  <rcc rId="25702" sId="1" numFmtId="4">
    <oc r="K715">
      <v>0</v>
    </oc>
    <nc r="K715"/>
  </rcc>
  <rcc rId="25703" sId="1" numFmtId="4">
    <oc r="L715">
      <v>0</v>
    </oc>
    <nc r="L715"/>
  </rcc>
  <rcc rId="25704" sId="1" numFmtId="4">
    <oc r="M715">
      <v>0</v>
    </oc>
    <nc r="M715"/>
  </rcc>
  <rcc rId="25705" sId="1" numFmtId="4">
    <oc r="N715">
      <v>0</v>
    </oc>
    <nc r="N715"/>
  </rcc>
  <rcc rId="25706" sId="1" numFmtId="4">
    <oc r="O715">
      <v>0</v>
    </oc>
    <nc r="O715"/>
  </rcc>
  <rcc rId="25707" sId="1" numFmtId="4">
    <oc r="P715">
      <v>0</v>
    </oc>
    <nc r="P715"/>
  </rcc>
  <rcc rId="25708" sId="1" numFmtId="4">
    <oc r="Q715">
      <v>0</v>
    </oc>
    <nc r="Q715"/>
  </rcc>
  <rcc rId="25709" sId="1" numFmtId="4">
    <oc r="K716">
      <v>0</v>
    </oc>
    <nc r="K716"/>
  </rcc>
  <rcc rId="25710" sId="1" numFmtId="4">
    <oc r="L716">
      <v>0</v>
    </oc>
    <nc r="L716"/>
  </rcc>
  <rcc rId="25711" sId="1" numFmtId="4">
    <oc r="M716">
      <v>0</v>
    </oc>
    <nc r="M716"/>
  </rcc>
  <rcc rId="25712" sId="1" numFmtId="4">
    <oc r="N716">
      <v>0</v>
    </oc>
    <nc r="N716"/>
  </rcc>
  <rcc rId="25713" sId="1" numFmtId="4">
    <oc r="O716">
      <v>0</v>
    </oc>
    <nc r="O716"/>
  </rcc>
  <rcc rId="25714" sId="1" numFmtId="4">
    <oc r="P716">
      <v>0</v>
    </oc>
    <nc r="P716"/>
  </rcc>
  <rcc rId="25715" sId="1" numFmtId="4">
    <oc r="Q716">
      <v>0</v>
    </oc>
    <nc r="Q716"/>
  </rcc>
  <rcc rId="25716" sId="1" numFmtId="4">
    <oc r="K717">
      <v>0</v>
    </oc>
    <nc r="K717"/>
  </rcc>
  <rcc rId="25717" sId="1" numFmtId="4">
    <oc r="L717">
      <v>0</v>
    </oc>
    <nc r="L717"/>
  </rcc>
  <rcc rId="25718" sId="1" numFmtId="4">
    <oc r="M717">
      <v>0</v>
    </oc>
    <nc r="M717"/>
  </rcc>
  <rcc rId="25719" sId="1" numFmtId="4">
    <oc r="N717">
      <v>0</v>
    </oc>
    <nc r="N717"/>
  </rcc>
  <rcc rId="25720" sId="1" numFmtId="4">
    <oc r="O717">
      <v>0</v>
    </oc>
    <nc r="O717"/>
  </rcc>
  <rcc rId="25721" sId="1" numFmtId="4">
    <oc r="P717">
      <v>0</v>
    </oc>
    <nc r="P717"/>
  </rcc>
  <rcc rId="25722" sId="1" numFmtId="4">
    <oc r="Q717">
      <v>0</v>
    </oc>
    <nc r="Q717"/>
  </rcc>
  <rcc rId="25723" sId="1" numFmtId="4">
    <oc r="K718">
      <v>0</v>
    </oc>
    <nc r="K718"/>
  </rcc>
  <rcc rId="25724" sId="1" numFmtId="4">
    <oc r="L718">
      <v>0</v>
    </oc>
    <nc r="L718"/>
  </rcc>
  <rcc rId="25725" sId="1" numFmtId="4">
    <oc r="M718">
      <v>0</v>
    </oc>
    <nc r="M718"/>
  </rcc>
  <rcc rId="25726" sId="1" numFmtId="4">
    <oc r="N718">
      <v>0</v>
    </oc>
    <nc r="N718"/>
  </rcc>
  <rcc rId="25727" sId="1" numFmtId="4">
    <oc r="O718">
      <v>0</v>
    </oc>
    <nc r="O718"/>
  </rcc>
  <rcc rId="25728" sId="1" numFmtId="4">
    <oc r="P718">
      <v>0</v>
    </oc>
    <nc r="P718"/>
  </rcc>
  <rcc rId="25729" sId="1" numFmtId="4">
    <oc r="Q718">
      <v>0</v>
    </oc>
    <nc r="Q718"/>
  </rcc>
  <rcc rId="25730" sId="1" numFmtId="4">
    <oc r="K719">
      <v>0</v>
    </oc>
    <nc r="K719"/>
  </rcc>
  <rcc rId="25731" sId="1" numFmtId="4">
    <oc r="L719">
      <v>0</v>
    </oc>
    <nc r="L719"/>
  </rcc>
  <rcc rId="25732" sId="1" numFmtId="4">
    <oc r="M719">
      <v>0</v>
    </oc>
    <nc r="M719"/>
  </rcc>
  <rcc rId="25733" sId="1" numFmtId="4">
    <oc r="N719">
      <v>0</v>
    </oc>
    <nc r="N719"/>
  </rcc>
  <rcc rId="25734" sId="1" numFmtId="4">
    <oc r="O719">
      <v>0</v>
    </oc>
    <nc r="O719"/>
  </rcc>
  <rcc rId="25735" sId="1" numFmtId="4">
    <oc r="P719">
      <v>0</v>
    </oc>
    <nc r="P719"/>
  </rcc>
  <rcc rId="25736" sId="1" numFmtId="4">
    <oc r="Q719">
      <v>0</v>
    </oc>
    <nc r="Q719"/>
  </rcc>
  <rcc rId="25737" sId="1" numFmtId="4">
    <oc r="K720">
      <v>0</v>
    </oc>
    <nc r="K720"/>
  </rcc>
  <rcc rId="25738" sId="1" numFmtId="4">
    <oc r="L720">
      <v>0</v>
    </oc>
    <nc r="L720"/>
  </rcc>
  <rcc rId="25739" sId="1" numFmtId="4">
    <oc r="M720">
      <v>0</v>
    </oc>
    <nc r="M720"/>
  </rcc>
  <rcc rId="25740" sId="1" numFmtId="4">
    <oc r="N720">
      <v>0</v>
    </oc>
    <nc r="N720"/>
  </rcc>
  <rcc rId="25741" sId="1" numFmtId="4">
    <oc r="O720">
      <v>0</v>
    </oc>
    <nc r="O720"/>
  </rcc>
  <rcc rId="25742" sId="1" numFmtId="4">
    <oc r="P720">
      <v>0</v>
    </oc>
    <nc r="P720"/>
  </rcc>
  <rcc rId="25743" sId="1" numFmtId="4">
    <oc r="Q720">
      <v>0</v>
    </oc>
    <nc r="Q720"/>
  </rcc>
  <rcc rId="25744" sId="1" numFmtId="4">
    <oc r="K721">
      <v>0</v>
    </oc>
    <nc r="K721"/>
  </rcc>
  <rcc rId="25745" sId="1" numFmtId="4">
    <oc r="L721">
      <v>0</v>
    </oc>
    <nc r="L721"/>
  </rcc>
  <rcc rId="25746" sId="1" numFmtId="4">
    <oc r="M721">
      <v>0</v>
    </oc>
    <nc r="M721"/>
  </rcc>
  <rcc rId="25747" sId="1" numFmtId="4">
    <oc r="N721">
      <v>0</v>
    </oc>
    <nc r="N721"/>
  </rcc>
  <rcc rId="25748" sId="1" numFmtId="4">
    <oc r="O721">
      <v>0</v>
    </oc>
    <nc r="O721"/>
  </rcc>
  <rcc rId="25749" sId="1" numFmtId="4">
    <oc r="P721">
      <v>0</v>
    </oc>
    <nc r="P721"/>
  </rcc>
  <rcc rId="25750" sId="1" numFmtId="4">
    <oc r="Q721">
      <v>0</v>
    </oc>
    <nc r="Q721"/>
  </rcc>
  <rcc rId="25751" sId="1" numFmtId="4">
    <oc r="K722">
      <v>0</v>
    </oc>
    <nc r="K722"/>
  </rcc>
  <rcc rId="25752" sId="1" numFmtId="4">
    <oc r="L722">
      <v>0</v>
    </oc>
    <nc r="L722"/>
  </rcc>
  <rcc rId="25753" sId="1" numFmtId="4">
    <oc r="M722">
      <v>0</v>
    </oc>
    <nc r="M722"/>
  </rcc>
  <rcc rId="25754" sId="1" numFmtId="4">
    <oc r="N722">
      <v>0</v>
    </oc>
    <nc r="N722"/>
  </rcc>
  <rcc rId="25755" sId="1" numFmtId="4">
    <oc r="O722">
      <v>0</v>
    </oc>
    <nc r="O722"/>
  </rcc>
  <rcc rId="25756" sId="1" numFmtId="4">
    <oc r="P722">
      <v>0</v>
    </oc>
    <nc r="P722"/>
  </rcc>
  <rcc rId="25757" sId="1" numFmtId="4">
    <oc r="Q722">
      <v>0</v>
    </oc>
    <nc r="Q722"/>
  </rcc>
  <rcc rId="25758" sId="1" numFmtId="4">
    <oc r="K723">
      <v>0</v>
    </oc>
    <nc r="K723"/>
  </rcc>
  <rcc rId="25759" sId="1" numFmtId="4">
    <oc r="L723">
      <v>0</v>
    </oc>
    <nc r="L723"/>
  </rcc>
  <rcc rId="25760" sId="1" numFmtId="4">
    <oc r="M723">
      <v>0</v>
    </oc>
    <nc r="M723"/>
  </rcc>
  <rcc rId="25761" sId="1" numFmtId="4">
    <oc r="N723">
      <v>0</v>
    </oc>
    <nc r="N723"/>
  </rcc>
  <rcc rId="25762" sId="1" numFmtId="4">
    <oc r="O723">
      <v>0</v>
    </oc>
    <nc r="O723"/>
  </rcc>
  <rcc rId="25763" sId="1" numFmtId="4">
    <oc r="P723">
      <v>0</v>
    </oc>
    <nc r="P723"/>
  </rcc>
  <rcc rId="25764" sId="1" numFmtId="4">
    <oc r="Q723">
      <v>0</v>
    </oc>
    <nc r="Q723"/>
  </rcc>
  <rcc rId="25765" sId="1" numFmtId="4">
    <oc r="K724">
      <v>0</v>
    </oc>
    <nc r="K724"/>
  </rcc>
  <rcc rId="25766" sId="1" numFmtId="4">
    <oc r="L724">
      <v>0</v>
    </oc>
    <nc r="L724"/>
  </rcc>
  <rcc rId="25767" sId="1" numFmtId="4">
    <oc r="M724">
      <v>0</v>
    </oc>
    <nc r="M724"/>
  </rcc>
  <rcc rId="25768" sId="1" numFmtId="4">
    <oc r="N724">
      <v>0</v>
    </oc>
    <nc r="N724"/>
  </rcc>
  <rcc rId="25769" sId="1" numFmtId="4">
    <oc r="O724">
      <v>0</v>
    </oc>
    <nc r="O724"/>
  </rcc>
  <rcc rId="25770" sId="1" numFmtId="4">
    <oc r="P724">
      <v>0</v>
    </oc>
    <nc r="P724"/>
  </rcc>
  <rcc rId="25771" sId="1" numFmtId="4">
    <oc r="Q724">
      <v>0</v>
    </oc>
    <nc r="Q724"/>
  </rcc>
  <rcc rId="25772" sId="1" numFmtId="4">
    <oc r="K725">
      <v>0</v>
    </oc>
    <nc r="K725"/>
  </rcc>
  <rcc rId="25773" sId="1" numFmtId="4">
    <oc r="L725">
      <v>0</v>
    </oc>
    <nc r="L725"/>
  </rcc>
  <rcc rId="25774" sId="1" numFmtId="4">
    <oc r="M725">
      <v>0</v>
    </oc>
    <nc r="M725"/>
  </rcc>
  <rcc rId="25775" sId="1" numFmtId="4">
    <oc r="N725">
      <v>0</v>
    </oc>
    <nc r="N725"/>
  </rcc>
  <rcc rId="25776" sId="1" numFmtId="4">
    <oc r="O725">
      <v>0</v>
    </oc>
    <nc r="O725"/>
  </rcc>
  <rcc rId="25777" sId="1" numFmtId="4">
    <oc r="P725">
      <v>0</v>
    </oc>
    <nc r="P725"/>
  </rcc>
  <rcc rId="25778" sId="1" numFmtId="4">
    <oc r="Q725">
      <v>0</v>
    </oc>
    <nc r="Q725"/>
  </rcc>
  <rcc rId="25779" sId="1" numFmtId="4">
    <oc r="K726">
      <v>0</v>
    </oc>
    <nc r="K726"/>
  </rcc>
  <rcc rId="25780" sId="1" numFmtId="4">
    <oc r="L726">
      <v>0</v>
    </oc>
    <nc r="L726"/>
  </rcc>
  <rcc rId="25781" sId="1" numFmtId="4">
    <oc r="M726">
      <v>0</v>
    </oc>
    <nc r="M726"/>
  </rcc>
  <rcc rId="25782" sId="1" numFmtId="4">
    <oc r="N726">
      <v>0</v>
    </oc>
    <nc r="N726"/>
  </rcc>
  <rcc rId="25783" sId="1" numFmtId="4">
    <oc r="O726">
      <v>0</v>
    </oc>
    <nc r="O726"/>
  </rcc>
  <rcc rId="25784" sId="1" numFmtId="4">
    <oc r="P726">
      <v>0</v>
    </oc>
    <nc r="P726"/>
  </rcc>
  <rcc rId="25785" sId="1" numFmtId="4">
    <oc r="Q726">
      <v>0</v>
    </oc>
    <nc r="Q726"/>
  </rcc>
  <rcc rId="25786" sId="1" numFmtId="4">
    <oc r="K727">
      <v>0</v>
    </oc>
    <nc r="K727"/>
  </rcc>
  <rcc rId="25787" sId="1" numFmtId="4">
    <oc r="L727">
      <v>0</v>
    </oc>
    <nc r="L727"/>
  </rcc>
  <rcc rId="25788" sId="1" numFmtId="4">
    <oc r="M727">
      <v>0</v>
    </oc>
    <nc r="M727"/>
  </rcc>
  <rcc rId="25789" sId="1" numFmtId="4">
    <oc r="N727">
      <v>0</v>
    </oc>
    <nc r="N727"/>
  </rcc>
  <rcc rId="25790" sId="1" numFmtId="4">
    <oc r="O727">
      <v>0</v>
    </oc>
    <nc r="O727"/>
  </rcc>
  <rcc rId="25791" sId="1" numFmtId="4">
    <oc r="P727">
      <v>0</v>
    </oc>
    <nc r="P727"/>
  </rcc>
  <rcc rId="25792" sId="1" numFmtId="4">
    <oc r="Q727">
      <v>0</v>
    </oc>
    <nc r="Q727"/>
  </rcc>
  <rcc rId="25793" sId="1" numFmtId="4">
    <oc r="K728">
      <v>0</v>
    </oc>
    <nc r="K728"/>
  </rcc>
  <rcc rId="25794" sId="1" numFmtId="4">
    <oc r="L728">
      <v>0</v>
    </oc>
    <nc r="L728"/>
  </rcc>
  <rcc rId="25795" sId="1" numFmtId="4">
    <oc r="M728">
      <v>0</v>
    </oc>
    <nc r="M728"/>
  </rcc>
  <rcc rId="25796" sId="1" numFmtId="4">
    <oc r="N728">
      <v>0</v>
    </oc>
    <nc r="N728"/>
  </rcc>
  <rcc rId="25797" sId="1" numFmtId="4">
    <oc r="O728">
      <v>0</v>
    </oc>
    <nc r="O728"/>
  </rcc>
  <rcc rId="25798" sId="1" numFmtId="4">
    <oc r="P728">
      <v>0</v>
    </oc>
    <nc r="P728"/>
  </rcc>
  <rcc rId="25799" sId="1" numFmtId="4">
    <oc r="Q728">
      <v>0</v>
    </oc>
    <nc r="Q728"/>
  </rcc>
  <rcc rId="25800" sId="1" numFmtId="4">
    <oc r="K729">
      <v>0</v>
    </oc>
    <nc r="K729"/>
  </rcc>
  <rcc rId="25801" sId="1" numFmtId="4">
    <oc r="L729">
      <v>0</v>
    </oc>
    <nc r="L729"/>
  </rcc>
  <rcc rId="25802" sId="1" numFmtId="4">
    <oc r="M729">
      <v>0</v>
    </oc>
    <nc r="M729"/>
  </rcc>
  <rcc rId="25803" sId="1" numFmtId="4">
    <oc r="N729">
      <v>0</v>
    </oc>
    <nc r="N729"/>
  </rcc>
  <rcc rId="25804" sId="1" numFmtId="4">
    <oc r="O729">
      <v>0</v>
    </oc>
    <nc r="O729"/>
  </rcc>
  <rcc rId="25805" sId="1" numFmtId="4">
    <oc r="P729">
      <v>0</v>
    </oc>
    <nc r="P729"/>
  </rcc>
  <rcc rId="25806" sId="1" numFmtId="4">
    <oc r="Q729">
      <v>0</v>
    </oc>
    <nc r="Q729"/>
  </rcc>
  <rcc rId="25807" sId="1" numFmtId="4">
    <oc r="K730">
      <v>0</v>
    </oc>
    <nc r="K730"/>
  </rcc>
  <rcc rId="25808" sId="1" numFmtId="4">
    <oc r="L730">
      <v>0</v>
    </oc>
    <nc r="L730"/>
  </rcc>
  <rcc rId="25809" sId="1" numFmtId="4">
    <oc r="M730">
      <v>0</v>
    </oc>
    <nc r="M730"/>
  </rcc>
  <rcc rId="25810" sId="1" numFmtId="4">
    <oc r="N730">
      <v>0</v>
    </oc>
    <nc r="N730"/>
  </rcc>
  <rcc rId="25811" sId="1" numFmtId="4">
    <oc r="O730">
      <v>0</v>
    </oc>
    <nc r="O730"/>
  </rcc>
  <rcc rId="25812" sId="1" numFmtId="4">
    <oc r="P730">
      <v>0</v>
    </oc>
    <nc r="P730"/>
  </rcc>
  <rcc rId="25813" sId="1" numFmtId="4">
    <oc r="Q730">
      <v>0</v>
    </oc>
    <nc r="Q730"/>
  </rcc>
  <rcc rId="25814" sId="1" numFmtId="4">
    <oc r="K731">
      <v>0</v>
    </oc>
    <nc r="K731"/>
  </rcc>
  <rcc rId="25815" sId="1" numFmtId="4">
    <oc r="L731">
      <v>0</v>
    </oc>
    <nc r="L731"/>
  </rcc>
  <rcc rId="25816" sId="1" numFmtId="4">
    <oc r="M731">
      <v>0</v>
    </oc>
    <nc r="M731"/>
  </rcc>
  <rcc rId="25817" sId="1" numFmtId="4">
    <oc r="N731">
      <v>0</v>
    </oc>
    <nc r="N731"/>
  </rcc>
  <rcc rId="25818" sId="1" numFmtId="4">
    <oc r="O731">
      <v>0</v>
    </oc>
    <nc r="O731"/>
  </rcc>
  <rcc rId="25819" sId="1" numFmtId="4">
    <oc r="P731">
      <v>0</v>
    </oc>
    <nc r="P731"/>
  </rcc>
  <rcc rId="25820" sId="1" numFmtId="4">
    <oc r="Q731">
      <v>0</v>
    </oc>
    <nc r="Q731"/>
  </rcc>
  <rcc rId="25821" sId="1" numFmtId="4">
    <oc r="K732">
      <v>0</v>
    </oc>
    <nc r="K732"/>
  </rcc>
  <rcc rId="25822" sId="1" numFmtId="4">
    <oc r="L732">
      <v>0</v>
    </oc>
    <nc r="L732"/>
  </rcc>
  <rcc rId="25823" sId="1" numFmtId="4">
    <oc r="M732">
      <v>0</v>
    </oc>
    <nc r="M732"/>
  </rcc>
  <rcc rId="25824" sId="1" numFmtId="4">
    <oc r="N732">
      <v>0</v>
    </oc>
    <nc r="N732"/>
  </rcc>
  <rcc rId="25825" sId="1" numFmtId="4">
    <oc r="O732">
      <v>0</v>
    </oc>
    <nc r="O732"/>
  </rcc>
  <rcc rId="25826" sId="1" numFmtId="4">
    <oc r="P732">
      <v>0</v>
    </oc>
    <nc r="P732"/>
  </rcc>
  <rcc rId="25827" sId="1" numFmtId="4">
    <oc r="Q732">
      <v>0</v>
    </oc>
    <nc r="Q732"/>
  </rcc>
  <rcc rId="25828" sId="1" numFmtId="4">
    <oc r="K733">
      <v>0</v>
    </oc>
    <nc r="K733"/>
  </rcc>
  <rcc rId="25829" sId="1" numFmtId="4">
    <oc r="L733">
      <v>0</v>
    </oc>
    <nc r="L733"/>
  </rcc>
  <rcc rId="25830" sId="1" numFmtId="4">
    <oc r="M733">
      <v>0</v>
    </oc>
    <nc r="M733"/>
  </rcc>
  <rcc rId="25831" sId="1" numFmtId="4">
    <oc r="N733">
      <v>0</v>
    </oc>
    <nc r="N733"/>
  </rcc>
  <rcc rId="25832" sId="1" numFmtId="4">
    <oc r="O733">
      <v>0</v>
    </oc>
    <nc r="O733"/>
  </rcc>
  <rcc rId="25833" sId="1" numFmtId="4">
    <oc r="P733">
      <v>0</v>
    </oc>
    <nc r="P733"/>
  </rcc>
  <rcc rId="25834" sId="1" numFmtId="4">
    <oc r="Q733">
      <v>0</v>
    </oc>
    <nc r="Q733"/>
  </rcc>
  <rcc rId="25835" sId="1" numFmtId="4">
    <oc r="K734">
      <v>0</v>
    </oc>
    <nc r="K734"/>
  </rcc>
  <rcc rId="25836" sId="1" numFmtId="4">
    <oc r="L734">
      <v>0</v>
    </oc>
    <nc r="L734"/>
  </rcc>
  <rcc rId="25837" sId="1" numFmtId="4">
    <oc r="M734">
      <v>0</v>
    </oc>
    <nc r="M734"/>
  </rcc>
  <rcc rId="25838" sId="1" numFmtId="4">
    <oc r="N734">
      <v>0</v>
    </oc>
    <nc r="N734"/>
  </rcc>
  <rcc rId="25839" sId="1" numFmtId="4">
    <oc r="O734">
      <v>0</v>
    </oc>
    <nc r="O734"/>
  </rcc>
  <rcc rId="25840" sId="1" numFmtId="4">
    <oc r="P734">
      <v>0</v>
    </oc>
    <nc r="P734"/>
  </rcc>
  <rcc rId="25841" sId="1" numFmtId="4">
    <oc r="Q734">
      <v>0</v>
    </oc>
    <nc r="Q734"/>
  </rcc>
  <rcc rId="25842" sId="1" numFmtId="4">
    <oc r="K735">
      <v>0</v>
    </oc>
    <nc r="K735"/>
  </rcc>
  <rcc rId="25843" sId="1" numFmtId="4">
    <oc r="L735">
      <v>0</v>
    </oc>
    <nc r="L735"/>
  </rcc>
  <rcc rId="25844" sId="1" numFmtId="4">
    <oc r="M735">
      <v>0</v>
    </oc>
    <nc r="M735"/>
  </rcc>
  <rcc rId="25845" sId="1" numFmtId="4">
    <oc r="N735">
      <v>0</v>
    </oc>
    <nc r="N735"/>
  </rcc>
  <rcc rId="25846" sId="1" numFmtId="4">
    <oc r="O735">
      <v>0</v>
    </oc>
    <nc r="O735"/>
  </rcc>
  <rcc rId="25847" sId="1" numFmtId="4">
    <oc r="P735">
      <v>0</v>
    </oc>
    <nc r="P735"/>
  </rcc>
  <rcc rId="25848" sId="1" numFmtId="4">
    <oc r="Q735">
      <v>0</v>
    </oc>
    <nc r="Q735"/>
  </rcc>
  <rcc rId="25849" sId="1" numFmtId="4">
    <oc r="K736">
      <v>0</v>
    </oc>
    <nc r="K736"/>
  </rcc>
  <rcc rId="25850" sId="1" numFmtId="4">
    <oc r="L736">
      <v>0</v>
    </oc>
    <nc r="L736"/>
  </rcc>
  <rcc rId="25851" sId="1" numFmtId="4">
    <oc r="M736">
      <v>0</v>
    </oc>
    <nc r="M736"/>
  </rcc>
  <rcc rId="25852" sId="1" numFmtId="4">
    <oc r="N736">
      <v>0</v>
    </oc>
    <nc r="N736"/>
  </rcc>
  <rcc rId="25853" sId="1" numFmtId="4">
    <oc r="O736">
      <v>0</v>
    </oc>
    <nc r="O736"/>
  </rcc>
  <rcc rId="25854" sId="1" numFmtId="4">
    <oc r="P736">
      <v>0</v>
    </oc>
    <nc r="P736"/>
  </rcc>
  <rcc rId="25855" sId="1" numFmtId="4">
    <oc r="Q736">
      <v>0</v>
    </oc>
    <nc r="Q736"/>
  </rcc>
  <rcc rId="25856" sId="1" numFmtId="4">
    <oc r="K737">
      <v>0</v>
    </oc>
    <nc r="K737"/>
  </rcc>
  <rcc rId="25857" sId="1" numFmtId="4">
    <oc r="L737">
      <v>0</v>
    </oc>
    <nc r="L737"/>
  </rcc>
  <rcc rId="25858" sId="1" numFmtId="4">
    <oc r="M737">
      <v>0</v>
    </oc>
    <nc r="M737"/>
  </rcc>
  <rcc rId="25859" sId="1" numFmtId="4">
    <oc r="N737">
      <v>0</v>
    </oc>
    <nc r="N737"/>
  </rcc>
  <rcc rId="25860" sId="1" numFmtId="4">
    <oc r="O737">
      <v>0</v>
    </oc>
    <nc r="O737"/>
  </rcc>
  <rcc rId="25861" sId="1" numFmtId="4">
    <oc r="P737">
      <v>0</v>
    </oc>
    <nc r="P737"/>
  </rcc>
  <rcc rId="25862" sId="1" numFmtId="4">
    <oc r="Q737">
      <v>0</v>
    </oc>
    <nc r="Q737"/>
  </rcc>
  <rcc rId="25863" sId="1" numFmtId="4">
    <oc r="K738">
      <v>0</v>
    </oc>
    <nc r="K738"/>
  </rcc>
  <rcc rId="25864" sId="1" numFmtId="4">
    <oc r="L738">
      <v>0</v>
    </oc>
    <nc r="L738"/>
  </rcc>
  <rcc rId="25865" sId="1" numFmtId="4">
    <oc r="M738">
      <v>0</v>
    </oc>
    <nc r="M738"/>
  </rcc>
  <rcc rId="25866" sId="1" numFmtId="4">
    <oc r="N738">
      <v>0</v>
    </oc>
    <nc r="N738"/>
  </rcc>
  <rcc rId="25867" sId="1" numFmtId="4">
    <oc r="O738">
      <v>0</v>
    </oc>
    <nc r="O738"/>
  </rcc>
  <rcc rId="25868" sId="1" numFmtId="4">
    <oc r="P738">
      <v>0</v>
    </oc>
    <nc r="P738"/>
  </rcc>
  <rcc rId="25869" sId="1" numFmtId="4">
    <oc r="Q738">
      <v>0</v>
    </oc>
    <nc r="Q738"/>
  </rcc>
  <rcc rId="25870" sId="1" numFmtId="4">
    <oc r="K739">
      <v>0</v>
    </oc>
    <nc r="K739"/>
  </rcc>
  <rcc rId="25871" sId="1" numFmtId="4">
    <oc r="L739">
      <v>0</v>
    </oc>
    <nc r="L739"/>
  </rcc>
  <rcc rId="25872" sId="1" numFmtId="4">
    <oc r="M739">
      <v>0</v>
    </oc>
    <nc r="M739"/>
  </rcc>
  <rcc rId="25873" sId="1" numFmtId="4">
    <oc r="N739">
      <v>0</v>
    </oc>
    <nc r="N739"/>
  </rcc>
  <rcc rId="25874" sId="1" numFmtId="4">
    <oc r="O739">
      <v>0</v>
    </oc>
    <nc r="O739"/>
  </rcc>
  <rcc rId="25875" sId="1" numFmtId="4">
    <oc r="P739">
      <v>0</v>
    </oc>
    <nc r="P739"/>
  </rcc>
  <rcc rId="25876" sId="1" numFmtId="4">
    <oc r="Q739">
      <v>0</v>
    </oc>
    <nc r="Q739"/>
  </rcc>
  <rcc rId="25877" sId="1" numFmtId="4">
    <oc r="K740">
      <v>0</v>
    </oc>
    <nc r="K740"/>
  </rcc>
  <rcc rId="25878" sId="1" numFmtId="4">
    <oc r="L740">
      <v>0</v>
    </oc>
    <nc r="L740"/>
  </rcc>
  <rcc rId="25879" sId="1" numFmtId="4">
    <oc r="M740">
      <v>0</v>
    </oc>
    <nc r="M740"/>
  </rcc>
  <rcc rId="25880" sId="1" numFmtId="4">
    <oc r="N740">
      <v>0</v>
    </oc>
    <nc r="N740"/>
  </rcc>
  <rcc rId="25881" sId="1" numFmtId="4">
    <oc r="O740">
      <v>0</v>
    </oc>
    <nc r="O740"/>
  </rcc>
  <rcc rId="25882" sId="1" numFmtId="4">
    <oc r="P740">
      <v>0</v>
    </oc>
    <nc r="P740"/>
  </rcc>
  <rcc rId="25883" sId="1" numFmtId="4">
    <oc r="Q740">
      <v>0</v>
    </oc>
    <nc r="Q740"/>
  </rcc>
  <rcc rId="25884" sId="1" numFmtId="4">
    <oc r="K741">
      <v>0</v>
    </oc>
    <nc r="K741"/>
  </rcc>
  <rcc rId="25885" sId="1" numFmtId="4">
    <oc r="L741">
      <v>0</v>
    </oc>
    <nc r="L741"/>
  </rcc>
  <rcc rId="25886" sId="1" numFmtId="4">
    <oc r="M741">
      <v>0</v>
    </oc>
    <nc r="M741"/>
  </rcc>
  <rcc rId="25887" sId="1" numFmtId="4">
    <oc r="N741">
      <v>0</v>
    </oc>
    <nc r="N741"/>
  </rcc>
  <rcc rId="25888" sId="1" numFmtId="4">
    <oc r="O741">
      <v>0</v>
    </oc>
    <nc r="O741"/>
  </rcc>
  <rcc rId="25889" sId="1" numFmtId="4">
    <oc r="P741">
      <v>0</v>
    </oc>
    <nc r="P741"/>
  </rcc>
  <rcc rId="25890" sId="1" numFmtId="4">
    <oc r="Q741">
      <v>0</v>
    </oc>
    <nc r="Q741"/>
  </rcc>
  <rcc rId="25891" sId="1" numFmtId="4">
    <oc r="K743">
      <v>0</v>
    </oc>
    <nc r="K743"/>
  </rcc>
  <rcc rId="25892" sId="1" numFmtId="4">
    <oc r="L743">
      <v>0</v>
    </oc>
    <nc r="L743"/>
  </rcc>
  <rcc rId="25893" sId="1" numFmtId="4">
    <oc r="M743">
      <v>0</v>
    </oc>
    <nc r="M743"/>
  </rcc>
  <rcc rId="25894" sId="1" numFmtId="4">
    <oc r="N743">
      <v>0</v>
    </oc>
    <nc r="N743"/>
  </rcc>
  <rcc rId="25895" sId="1" numFmtId="4">
    <oc r="O743">
      <v>0</v>
    </oc>
    <nc r="O743"/>
  </rcc>
  <rcc rId="25896" sId="1" numFmtId="4">
    <oc r="P743">
      <v>0</v>
    </oc>
    <nc r="P743"/>
  </rcc>
  <rcc rId="25897" sId="1" numFmtId="4">
    <oc r="Q743">
      <v>0</v>
    </oc>
    <nc r="Q743"/>
  </rcc>
  <rcc rId="25898" sId="1" numFmtId="4">
    <oc r="K744">
      <v>0</v>
    </oc>
    <nc r="K744"/>
  </rcc>
  <rcc rId="25899" sId="1" numFmtId="4">
    <oc r="L744">
      <v>0</v>
    </oc>
    <nc r="L744"/>
  </rcc>
  <rcc rId="25900" sId="1" numFmtId="4">
    <oc r="M744">
      <v>0</v>
    </oc>
    <nc r="M744"/>
  </rcc>
  <rcc rId="25901" sId="1" numFmtId="4">
    <oc r="N744">
      <v>0</v>
    </oc>
    <nc r="N744"/>
  </rcc>
  <rcc rId="25902" sId="1" numFmtId="4">
    <oc r="O744">
      <v>0</v>
    </oc>
    <nc r="O744"/>
  </rcc>
  <rcc rId="25903" sId="1" numFmtId="4">
    <oc r="P744">
      <v>0</v>
    </oc>
    <nc r="P744"/>
  </rcc>
  <rcc rId="25904" sId="1" numFmtId="4">
    <oc r="Q744">
      <v>0</v>
    </oc>
    <nc r="Q744"/>
  </rcc>
  <rcc rId="25905" sId="1" numFmtId="4">
    <oc r="K745">
      <v>0</v>
    </oc>
    <nc r="K745"/>
  </rcc>
  <rcc rId="25906" sId="1" numFmtId="4">
    <oc r="L745">
      <v>0</v>
    </oc>
    <nc r="L745"/>
  </rcc>
  <rcc rId="25907" sId="1" numFmtId="4">
    <oc r="M745">
      <v>0</v>
    </oc>
    <nc r="M745"/>
  </rcc>
  <rcc rId="25908" sId="1" numFmtId="4">
    <oc r="N745">
      <v>0</v>
    </oc>
    <nc r="N745"/>
  </rcc>
  <rcc rId="25909" sId="1" numFmtId="4">
    <oc r="O745">
      <v>0</v>
    </oc>
    <nc r="O745"/>
  </rcc>
  <rcc rId="25910" sId="1" numFmtId="4">
    <oc r="P745">
      <v>0</v>
    </oc>
    <nc r="P745"/>
  </rcc>
  <rcc rId="25911" sId="1" numFmtId="4">
    <oc r="Q745">
      <v>0</v>
    </oc>
    <nc r="Q745"/>
  </rcc>
  <rcc rId="25912" sId="1" numFmtId="4">
    <oc r="K746">
      <v>0</v>
    </oc>
    <nc r="K746"/>
  </rcc>
  <rcc rId="25913" sId="1" numFmtId="4">
    <oc r="L746">
      <v>0</v>
    </oc>
    <nc r="L746"/>
  </rcc>
  <rcc rId="25914" sId="1" numFmtId="4">
    <oc r="M746">
      <v>0</v>
    </oc>
    <nc r="M746"/>
  </rcc>
  <rcc rId="25915" sId="1" numFmtId="4">
    <oc r="N746">
      <v>0</v>
    </oc>
    <nc r="N746"/>
  </rcc>
  <rcc rId="25916" sId="1" numFmtId="4">
    <oc r="O746">
      <v>0</v>
    </oc>
    <nc r="O746"/>
  </rcc>
  <rcc rId="25917" sId="1" numFmtId="4">
    <oc r="P746">
      <v>0</v>
    </oc>
    <nc r="P746"/>
  </rcc>
  <rcc rId="25918" sId="1" numFmtId="4">
    <oc r="Q746">
      <v>0</v>
    </oc>
    <nc r="Q746"/>
  </rcc>
  <rcc rId="25919" sId="1" numFmtId="4">
    <oc r="K747">
      <v>0</v>
    </oc>
    <nc r="K747"/>
  </rcc>
  <rcc rId="25920" sId="1" numFmtId="4">
    <oc r="L747">
      <v>0</v>
    </oc>
    <nc r="L747"/>
  </rcc>
  <rcc rId="25921" sId="1" numFmtId="4">
    <oc r="M747">
      <v>0</v>
    </oc>
    <nc r="M747"/>
  </rcc>
  <rcc rId="25922" sId="1" numFmtId="4">
    <oc r="N747">
      <v>0</v>
    </oc>
    <nc r="N747"/>
  </rcc>
  <rcc rId="25923" sId="1" numFmtId="4">
    <oc r="O747">
      <v>0</v>
    </oc>
    <nc r="O747"/>
  </rcc>
  <rcc rId="25924" sId="1" numFmtId="4">
    <oc r="P747">
      <v>0</v>
    </oc>
    <nc r="P747"/>
  </rcc>
  <rcc rId="25925" sId="1" numFmtId="4">
    <oc r="Q747">
      <v>0</v>
    </oc>
    <nc r="Q747"/>
  </rcc>
  <rcc rId="25926" sId="1" numFmtId="4">
    <oc r="K748">
      <v>0</v>
    </oc>
    <nc r="K748"/>
  </rcc>
  <rcc rId="25927" sId="1" numFmtId="4">
    <oc r="L748">
      <v>0</v>
    </oc>
    <nc r="L748"/>
  </rcc>
  <rcc rId="25928" sId="1" numFmtId="4">
    <oc r="M748">
      <v>0</v>
    </oc>
    <nc r="M748"/>
  </rcc>
  <rcc rId="25929" sId="1" numFmtId="4">
    <oc r="N748">
      <v>0</v>
    </oc>
    <nc r="N748"/>
  </rcc>
  <rcc rId="25930" sId="1" numFmtId="4">
    <oc r="O748">
      <v>0</v>
    </oc>
    <nc r="O748"/>
  </rcc>
  <rcc rId="25931" sId="1" numFmtId="4">
    <oc r="P748">
      <v>0</v>
    </oc>
    <nc r="P748"/>
  </rcc>
  <rcc rId="25932" sId="1" numFmtId="4">
    <oc r="Q748">
      <v>0</v>
    </oc>
    <nc r="Q748"/>
  </rcc>
  <rcc rId="25933" sId="1" numFmtId="4">
    <oc r="K749">
      <v>0</v>
    </oc>
    <nc r="K749"/>
  </rcc>
  <rcc rId="25934" sId="1" numFmtId="4">
    <oc r="L749">
      <v>0</v>
    </oc>
    <nc r="L749"/>
  </rcc>
  <rcc rId="25935" sId="1" numFmtId="4">
    <oc r="M749">
      <v>0</v>
    </oc>
    <nc r="M749"/>
  </rcc>
  <rcc rId="25936" sId="1" numFmtId="4">
    <oc r="N749">
      <v>0</v>
    </oc>
    <nc r="N749"/>
  </rcc>
  <rcc rId="25937" sId="1" numFmtId="4">
    <oc r="O749">
      <v>0</v>
    </oc>
    <nc r="O749"/>
  </rcc>
  <rcc rId="25938" sId="1" numFmtId="4">
    <oc r="P749">
      <v>0</v>
    </oc>
    <nc r="P749"/>
  </rcc>
  <rcc rId="25939" sId="1" numFmtId="4">
    <oc r="Q749">
      <v>0</v>
    </oc>
    <nc r="Q749"/>
  </rcc>
  <rcc rId="25940" sId="1" numFmtId="4">
    <oc r="K750">
      <v>0</v>
    </oc>
    <nc r="K750"/>
  </rcc>
  <rcc rId="25941" sId="1" numFmtId="4">
    <oc r="L750">
      <v>0</v>
    </oc>
    <nc r="L750"/>
  </rcc>
  <rcc rId="25942" sId="1" numFmtId="4">
    <oc r="M750">
      <v>0</v>
    </oc>
    <nc r="M750"/>
  </rcc>
  <rcc rId="25943" sId="1" numFmtId="4">
    <oc r="N750">
      <v>0</v>
    </oc>
    <nc r="N750"/>
  </rcc>
  <rcc rId="25944" sId="1" numFmtId="4">
    <oc r="O750">
      <v>0</v>
    </oc>
    <nc r="O750"/>
  </rcc>
  <rcc rId="25945" sId="1" numFmtId="4">
    <oc r="P750">
      <v>0</v>
    </oc>
    <nc r="P750"/>
  </rcc>
  <rcc rId="25946" sId="1" numFmtId="4">
    <oc r="Q750">
      <v>0</v>
    </oc>
    <nc r="Q750"/>
  </rcc>
  <rcc rId="25947" sId="1" numFmtId="4">
    <oc r="K751">
      <v>0</v>
    </oc>
    <nc r="K751"/>
  </rcc>
  <rcc rId="25948" sId="1" numFmtId="4">
    <oc r="L751">
      <v>0</v>
    </oc>
    <nc r="L751"/>
  </rcc>
  <rcc rId="25949" sId="1" numFmtId="4">
    <oc r="M751">
      <v>0</v>
    </oc>
    <nc r="M751"/>
  </rcc>
  <rcc rId="25950" sId="1" numFmtId="4">
    <oc r="N751">
      <v>0</v>
    </oc>
    <nc r="N751"/>
  </rcc>
  <rcc rId="25951" sId="1" numFmtId="4">
    <oc r="O751">
      <v>0</v>
    </oc>
    <nc r="O751"/>
  </rcc>
  <rcc rId="25952" sId="1" numFmtId="4">
    <oc r="P751">
      <v>0</v>
    </oc>
    <nc r="P751"/>
  </rcc>
  <rcc rId="25953" sId="1" numFmtId="4">
    <oc r="Q751">
      <v>0</v>
    </oc>
    <nc r="Q751"/>
  </rcc>
  <rcc rId="25954" sId="1" numFmtId="4">
    <oc r="K752">
      <v>0</v>
    </oc>
    <nc r="K752"/>
  </rcc>
  <rcc rId="25955" sId="1" numFmtId="4">
    <oc r="L752">
      <v>0</v>
    </oc>
    <nc r="L752"/>
  </rcc>
  <rcc rId="25956" sId="1" numFmtId="4">
    <oc r="M752">
      <v>0</v>
    </oc>
    <nc r="M752"/>
  </rcc>
  <rcc rId="25957" sId="1" numFmtId="4">
    <oc r="N752">
      <v>0</v>
    </oc>
    <nc r="N752"/>
  </rcc>
  <rcc rId="25958" sId="1" numFmtId="4">
    <oc r="O752">
      <v>0</v>
    </oc>
    <nc r="O752"/>
  </rcc>
  <rcc rId="25959" sId="1" numFmtId="4">
    <oc r="P752">
      <v>0</v>
    </oc>
    <nc r="P752"/>
  </rcc>
  <rcc rId="25960" sId="1" numFmtId="4">
    <oc r="Q752">
      <v>0</v>
    </oc>
    <nc r="Q752"/>
  </rcc>
  <rcc rId="25961" sId="1" numFmtId="4">
    <oc r="K753">
      <v>0</v>
    </oc>
    <nc r="K753"/>
  </rcc>
  <rcc rId="25962" sId="1" numFmtId="4">
    <oc r="L753">
      <v>0</v>
    </oc>
    <nc r="L753"/>
  </rcc>
  <rcc rId="25963" sId="1" numFmtId="4">
    <oc r="M753">
      <v>0</v>
    </oc>
    <nc r="M753"/>
  </rcc>
  <rcc rId="25964" sId="1" numFmtId="4">
    <oc r="N753">
      <v>0</v>
    </oc>
    <nc r="N753"/>
  </rcc>
  <rcc rId="25965" sId="1" numFmtId="4">
    <oc r="O753">
      <v>0</v>
    </oc>
    <nc r="O753"/>
  </rcc>
  <rcc rId="25966" sId="1" numFmtId="4">
    <oc r="P753">
      <v>0</v>
    </oc>
    <nc r="P753"/>
  </rcc>
  <rcc rId="25967" sId="1" numFmtId="4">
    <oc r="Q753">
      <v>0</v>
    </oc>
    <nc r="Q753"/>
  </rcc>
  <rcc rId="25968" sId="1" numFmtId="4">
    <oc r="K754">
      <v>0</v>
    </oc>
    <nc r="K754"/>
  </rcc>
  <rcc rId="25969" sId="1" numFmtId="4">
    <oc r="L754">
      <v>0</v>
    </oc>
    <nc r="L754"/>
  </rcc>
  <rcc rId="25970" sId="1" numFmtId="4">
    <oc r="M754">
      <v>0</v>
    </oc>
    <nc r="M754"/>
  </rcc>
  <rcc rId="25971" sId="1" numFmtId="4">
    <oc r="N754">
      <v>0</v>
    </oc>
    <nc r="N754"/>
  </rcc>
  <rcc rId="25972" sId="1" numFmtId="4">
    <oc r="O754">
      <v>0</v>
    </oc>
    <nc r="O754"/>
  </rcc>
  <rcc rId="25973" sId="1" numFmtId="4">
    <oc r="P754">
      <v>0</v>
    </oc>
    <nc r="P754"/>
  </rcc>
  <rcc rId="25974" sId="1" numFmtId="4">
    <oc r="Q754">
      <v>0</v>
    </oc>
    <nc r="Q754"/>
  </rcc>
  <rcc rId="25975" sId="1" numFmtId="4">
    <oc r="K755">
      <v>0</v>
    </oc>
    <nc r="K755"/>
  </rcc>
  <rcc rId="25976" sId="1" numFmtId="4">
    <oc r="L755">
      <v>0</v>
    </oc>
    <nc r="L755"/>
  </rcc>
  <rcc rId="25977" sId="1" numFmtId="4">
    <oc r="M755">
      <v>0</v>
    </oc>
    <nc r="M755"/>
  </rcc>
  <rcc rId="25978" sId="1" numFmtId="4">
    <oc r="N755">
      <v>0</v>
    </oc>
    <nc r="N755"/>
  </rcc>
  <rcc rId="25979" sId="1" numFmtId="4">
    <oc r="O755">
      <v>0</v>
    </oc>
    <nc r="O755"/>
  </rcc>
  <rcc rId="25980" sId="1" numFmtId="4">
    <oc r="P755">
      <v>0</v>
    </oc>
    <nc r="P755"/>
  </rcc>
  <rcc rId="25981" sId="1" numFmtId="4">
    <oc r="Q755">
      <v>0</v>
    </oc>
    <nc r="Q755"/>
  </rcc>
  <rcc rId="25982" sId="1" numFmtId="4">
    <oc r="K756">
      <v>0</v>
    </oc>
    <nc r="K756"/>
  </rcc>
  <rcc rId="25983" sId="1" numFmtId="4">
    <oc r="L756">
      <v>0</v>
    </oc>
    <nc r="L756"/>
  </rcc>
  <rcc rId="25984" sId="1" numFmtId="4">
    <oc r="M756">
      <v>0</v>
    </oc>
    <nc r="M756"/>
  </rcc>
  <rcc rId="25985" sId="1" numFmtId="4">
    <oc r="N756">
      <v>0</v>
    </oc>
    <nc r="N756"/>
  </rcc>
  <rcc rId="25986" sId="1" numFmtId="4">
    <oc r="O756">
      <v>0</v>
    </oc>
    <nc r="O756"/>
  </rcc>
  <rcc rId="25987" sId="1" numFmtId="4">
    <oc r="P756">
      <v>0</v>
    </oc>
    <nc r="P756"/>
  </rcc>
  <rcc rId="25988" sId="1" numFmtId="4">
    <oc r="Q756">
      <v>0</v>
    </oc>
    <nc r="Q756"/>
  </rcc>
  <rcc rId="25989" sId="1" numFmtId="4">
    <oc r="K757">
      <v>0</v>
    </oc>
    <nc r="K757"/>
  </rcc>
  <rcc rId="25990" sId="1" numFmtId="4">
    <oc r="L757">
      <v>0</v>
    </oc>
    <nc r="L757"/>
  </rcc>
  <rcc rId="25991" sId="1" numFmtId="4">
    <oc r="M757">
      <v>0</v>
    </oc>
    <nc r="M757"/>
  </rcc>
  <rcc rId="25992" sId="1" numFmtId="4">
    <oc r="N757">
      <v>0</v>
    </oc>
    <nc r="N757"/>
  </rcc>
  <rcc rId="25993" sId="1" numFmtId="4">
    <oc r="O757">
      <v>0</v>
    </oc>
    <nc r="O757"/>
  </rcc>
  <rcc rId="25994" sId="1" numFmtId="4">
    <oc r="P757">
      <v>0</v>
    </oc>
    <nc r="P757"/>
  </rcc>
  <rcc rId="25995" sId="1" numFmtId="4">
    <oc r="Q757">
      <v>0</v>
    </oc>
    <nc r="Q757"/>
  </rcc>
  <rcc rId="25996" sId="1" numFmtId="4">
    <oc r="K758">
      <v>0</v>
    </oc>
    <nc r="K758"/>
  </rcc>
  <rcc rId="25997" sId="1" numFmtId="4">
    <oc r="L758">
      <v>0</v>
    </oc>
    <nc r="L758"/>
  </rcc>
  <rcc rId="25998" sId="1" numFmtId="4">
    <oc r="M758">
      <v>0</v>
    </oc>
    <nc r="M758"/>
  </rcc>
  <rcc rId="25999" sId="1" numFmtId="4">
    <oc r="N758">
      <v>0</v>
    </oc>
    <nc r="N758"/>
  </rcc>
  <rcc rId="26000" sId="1" numFmtId="4">
    <oc r="O758">
      <v>0</v>
    </oc>
    <nc r="O758"/>
  </rcc>
  <rcc rId="26001" sId="1" numFmtId="4">
    <oc r="P758">
      <v>0</v>
    </oc>
    <nc r="P758"/>
  </rcc>
  <rcc rId="26002" sId="1" numFmtId="4">
    <oc r="Q758">
      <v>0</v>
    </oc>
    <nc r="Q758"/>
  </rcc>
  <rcc rId="26003" sId="1" numFmtId="4">
    <oc r="K759">
      <v>0</v>
    </oc>
    <nc r="K759"/>
  </rcc>
  <rcc rId="26004" sId="1" numFmtId="4">
    <oc r="L759">
      <v>0</v>
    </oc>
    <nc r="L759"/>
  </rcc>
  <rcc rId="26005" sId="1" numFmtId="4">
    <oc r="M759">
      <v>0</v>
    </oc>
    <nc r="M759"/>
  </rcc>
  <rcc rId="26006" sId="1" numFmtId="4">
    <oc r="N759">
      <v>0</v>
    </oc>
    <nc r="N759"/>
  </rcc>
  <rcc rId="26007" sId="1" numFmtId="4">
    <oc r="O759">
      <v>0</v>
    </oc>
    <nc r="O759"/>
  </rcc>
  <rcc rId="26008" sId="1" numFmtId="4">
    <oc r="P759">
      <v>0</v>
    </oc>
    <nc r="P759"/>
  </rcc>
  <rcc rId="26009" sId="1" numFmtId="4">
    <oc r="Q759">
      <v>0</v>
    </oc>
    <nc r="Q759"/>
  </rcc>
  <rcc rId="26010" sId="1" numFmtId="4">
    <oc r="K760">
      <v>0</v>
    </oc>
    <nc r="K760"/>
  </rcc>
  <rcc rId="26011" sId="1" numFmtId="4">
    <oc r="L760">
      <v>0</v>
    </oc>
    <nc r="L760"/>
  </rcc>
  <rcc rId="26012" sId="1" numFmtId="4">
    <oc r="M760">
      <v>0</v>
    </oc>
    <nc r="M760"/>
  </rcc>
  <rcc rId="26013" sId="1" numFmtId="4">
    <oc r="N760">
      <v>0</v>
    </oc>
    <nc r="N760"/>
  </rcc>
  <rcc rId="26014" sId="1" numFmtId="4">
    <oc r="O760">
      <v>0</v>
    </oc>
    <nc r="O760"/>
  </rcc>
  <rcc rId="26015" sId="1" numFmtId="4">
    <oc r="P760">
      <v>0</v>
    </oc>
    <nc r="P760"/>
  </rcc>
  <rcc rId="26016" sId="1" numFmtId="4">
    <oc r="Q760">
      <v>0</v>
    </oc>
    <nc r="Q760"/>
  </rcc>
  <rcc rId="26017" sId="1" numFmtId="4">
    <oc r="K761">
      <v>0</v>
    </oc>
    <nc r="K761"/>
  </rcc>
  <rcc rId="26018" sId="1" numFmtId="4">
    <oc r="L761">
      <v>0</v>
    </oc>
    <nc r="L761"/>
  </rcc>
  <rcc rId="26019" sId="1" numFmtId="4">
    <oc r="M761">
      <v>0</v>
    </oc>
    <nc r="M761"/>
  </rcc>
  <rcc rId="26020" sId="1" numFmtId="4">
    <oc r="N761">
      <v>0</v>
    </oc>
    <nc r="N761"/>
  </rcc>
  <rcc rId="26021" sId="1" numFmtId="4">
    <oc r="O761">
      <v>0</v>
    </oc>
    <nc r="O761"/>
  </rcc>
  <rcc rId="26022" sId="1" numFmtId="4">
    <oc r="P761">
      <v>0</v>
    </oc>
    <nc r="P761"/>
  </rcc>
  <rcc rId="26023" sId="1" numFmtId="4">
    <oc r="Q761">
      <v>0</v>
    </oc>
    <nc r="Q761"/>
  </rcc>
  <rcc rId="26024" sId="1" numFmtId="4">
    <oc r="K762">
      <v>0</v>
    </oc>
    <nc r="K762"/>
  </rcc>
  <rcc rId="26025" sId="1" numFmtId="4">
    <oc r="L762">
      <v>0</v>
    </oc>
    <nc r="L762"/>
  </rcc>
  <rcc rId="26026" sId="1" numFmtId="4">
    <oc r="M762">
      <v>0</v>
    </oc>
    <nc r="M762"/>
  </rcc>
  <rcc rId="26027" sId="1" numFmtId="4">
    <oc r="N762">
      <v>0</v>
    </oc>
    <nc r="N762"/>
  </rcc>
  <rcc rId="26028" sId="1" numFmtId="4">
    <oc r="O762">
      <v>0</v>
    </oc>
    <nc r="O762"/>
  </rcc>
  <rcc rId="26029" sId="1" numFmtId="4">
    <oc r="P762">
      <v>0</v>
    </oc>
    <nc r="P762"/>
  </rcc>
  <rcc rId="26030" sId="1" numFmtId="4">
    <oc r="Q762">
      <v>0</v>
    </oc>
    <nc r="Q762"/>
  </rcc>
  <rcc rId="26031" sId="1" numFmtId="4">
    <oc r="K763">
      <v>0</v>
    </oc>
    <nc r="K763"/>
  </rcc>
  <rcc rId="26032" sId="1" numFmtId="4">
    <oc r="L763">
      <v>0</v>
    </oc>
    <nc r="L763"/>
  </rcc>
  <rcc rId="26033" sId="1" numFmtId="4">
    <oc r="M763">
      <v>0</v>
    </oc>
    <nc r="M763"/>
  </rcc>
  <rcc rId="26034" sId="1" numFmtId="4">
    <oc r="N763">
      <v>0</v>
    </oc>
    <nc r="N763"/>
  </rcc>
  <rcc rId="26035" sId="1" numFmtId="4">
    <oc r="O763">
      <v>0</v>
    </oc>
    <nc r="O763"/>
  </rcc>
  <rcc rId="26036" sId="1" numFmtId="4">
    <oc r="P763">
      <v>0</v>
    </oc>
    <nc r="P763"/>
  </rcc>
  <rcc rId="26037" sId="1" numFmtId="4">
    <oc r="Q763">
      <v>0</v>
    </oc>
    <nc r="Q763"/>
  </rcc>
  <rcc rId="26038" sId="1" numFmtId="4">
    <oc r="K764">
      <v>0</v>
    </oc>
    <nc r="K764"/>
  </rcc>
  <rcc rId="26039" sId="1" numFmtId="4">
    <oc r="L764">
      <v>0</v>
    </oc>
    <nc r="L764"/>
  </rcc>
  <rcc rId="26040" sId="1" numFmtId="4">
    <oc r="M764">
      <v>0</v>
    </oc>
    <nc r="M764"/>
  </rcc>
  <rcc rId="26041" sId="1" numFmtId="4">
    <oc r="N764">
      <v>0</v>
    </oc>
    <nc r="N764"/>
  </rcc>
  <rcc rId="26042" sId="1" numFmtId="4">
    <oc r="O764">
      <v>0</v>
    </oc>
    <nc r="O764"/>
  </rcc>
  <rcc rId="26043" sId="1" numFmtId="4">
    <oc r="P764">
      <v>0</v>
    </oc>
    <nc r="P764"/>
  </rcc>
  <rcc rId="26044" sId="1" numFmtId="4">
    <oc r="Q764">
      <v>0</v>
    </oc>
    <nc r="Q764"/>
  </rcc>
  <rcc rId="26045" sId="1" numFmtId="4">
    <oc r="K765">
      <v>0</v>
    </oc>
    <nc r="K765"/>
  </rcc>
  <rcc rId="26046" sId="1" numFmtId="4">
    <oc r="L765">
      <v>0</v>
    </oc>
    <nc r="L765"/>
  </rcc>
  <rcc rId="26047" sId="1" numFmtId="4">
    <oc r="M765">
      <v>0</v>
    </oc>
    <nc r="M765"/>
  </rcc>
  <rcc rId="26048" sId="1" numFmtId="4">
    <oc r="N765">
      <v>0</v>
    </oc>
    <nc r="N765"/>
  </rcc>
  <rcc rId="26049" sId="1" numFmtId="4">
    <oc r="O765">
      <v>0</v>
    </oc>
    <nc r="O765"/>
  </rcc>
  <rcc rId="26050" sId="1" numFmtId="4">
    <oc r="P765">
      <v>0</v>
    </oc>
    <nc r="P765"/>
  </rcc>
  <rcc rId="26051" sId="1" numFmtId="4">
    <oc r="Q765">
      <v>0</v>
    </oc>
    <nc r="Q765"/>
  </rcc>
  <rcc rId="26052" sId="1" numFmtId="4">
    <oc r="K766">
      <v>0</v>
    </oc>
    <nc r="K766"/>
  </rcc>
  <rcc rId="26053" sId="1" numFmtId="4">
    <oc r="L766">
      <v>0</v>
    </oc>
    <nc r="L766"/>
  </rcc>
  <rcc rId="26054" sId="1" numFmtId="4">
    <oc r="M766">
      <v>0</v>
    </oc>
    <nc r="M766"/>
  </rcc>
  <rcc rId="26055" sId="1" numFmtId="4">
    <oc r="N766">
      <v>0</v>
    </oc>
    <nc r="N766"/>
  </rcc>
  <rcc rId="26056" sId="1" numFmtId="4">
    <oc r="O766">
      <v>0</v>
    </oc>
    <nc r="O766"/>
  </rcc>
  <rcc rId="26057" sId="1" numFmtId="4">
    <oc r="P766">
      <v>0</v>
    </oc>
    <nc r="P766"/>
  </rcc>
  <rcc rId="26058" sId="1" numFmtId="4">
    <oc r="Q766">
      <v>0</v>
    </oc>
    <nc r="Q766"/>
  </rcc>
  <rcc rId="26059" sId="1" numFmtId="4">
    <oc r="K767">
      <v>0</v>
    </oc>
    <nc r="K767"/>
  </rcc>
  <rcc rId="26060" sId="1" numFmtId="4">
    <oc r="L767">
      <v>0</v>
    </oc>
    <nc r="L767"/>
  </rcc>
  <rcc rId="26061" sId="1" numFmtId="4">
    <oc r="M767">
      <v>0</v>
    </oc>
    <nc r="M767"/>
  </rcc>
  <rcc rId="26062" sId="1" numFmtId="4">
    <oc r="N767">
      <v>0</v>
    </oc>
    <nc r="N767"/>
  </rcc>
  <rcc rId="26063" sId="1" numFmtId="4">
    <oc r="O767">
      <v>0</v>
    </oc>
    <nc r="O767"/>
  </rcc>
  <rcc rId="26064" sId="1" numFmtId="4">
    <oc r="P767">
      <v>0</v>
    </oc>
    <nc r="P767"/>
  </rcc>
  <rcc rId="26065" sId="1" numFmtId="4">
    <oc r="Q767">
      <v>0</v>
    </oc>
    <nc r="Q767"/>
  </rcc>
  <rcc rId="26066" sId="1" numFmtId="4">
    <oc r="K768">
      <v>0</v>
    </oc>
    <nc r="K768"/>
  </rcc>
  <rcc rId="26067" sId="1" numFmtId="4">
    <oc r="L768">
      <v>0</v>
    </oc>
    <nc r="L768"/>
  </rcc>
  <rcc rId="26068" sId="1" numFmtId="4">
    <oc r="M768">
      <v>0</v>
    </oc>
    <nc r="M768"/>
  </rcc>
  <rcc rId="26069" sId="1" numFmtId="4">
    <oc r="N768">
      <v>0</v>
    </oc>
    <nc r="N768"/>
  </rcc>
  <rcc rId="26070" sId="1" numFmtId="4">
    <oc r="O768">
      <v>0</v>
    </oc>
    <nc r="O768"/>
  </rcc>
  <rcc rId="26071" sId="1" numFmtId="4">
    <oc r="P768">
      <v>0</v>
    </oc>
    <nc r="P768"/>
  </rcc>
  <rcc rId="26072" sId="1" numFmtId="4">
    <oc r="Q768">
      <v>0</v>
    </oc>
    <nc r="Q768"/>
  </rcc>
  <rcc rId="26073" sId="1" numFmtId="4">
    <oc r="K769">
      <v>0</v>
    </oc>
    <nc r="K769"/>
  </rcc>
  <rcc rId="26074" sId="1" numFmtId="4">
    <oc r="L769">
      <v>0</v>
    </oc>
    <nc r="L769"/>
  </rcc>
  <rcc rId="26075" sId="1" numFmtId="4">
    <oc r="M769">
      <v>0</v>
    </oc>
    <nc r="M769"/>
  </rcc>
  <rcc rId="26076" sId="1" numFmtId="4">
    <oc r="N769">
      <v>0</v>
    </oc>
    <nc r="N769"/>
  </rcc>
  <rcc rId="26077" sId="1" numFmtId="4">
    <oc r="O769">
      <v>0</v>
    </oc>
    <nc r="O769"/>
  </rcc>
  <rcc rId="26078" sId="1" numFmtId="4">
    <oc r="P769">
      <v>0</v>
    </oc>
    <nc r="P769"/>
  </rcc>
  <rcc rId="26079" sId="1" numFmtId="4">
    <oc r="Q769">
      <v>0</v>
    </oc>
    <nc r="Q769"/>
  </rcc>
  <rcc rId="26080" sId="1" numFmtId="4">
    <oc r="K770">
      <v>0</v>
    </oc>
    <nc r="K770"/>
  </rcc>
  <rcc rId="26081" sId="1" numFmtId="4">
    <oc r="L770">
      <v>0</v>
    </oc>
    <nc r="L770"/>
  </rcc>
  <rcc rId="26082" sId="1" numFmtId="4">
    <oc r="M770">
      <v>0</v>
    </oc>
    <nc r="M770"/>
  </rcc>
  <rcc rId="26083" sId="1" numFmtId="4">
    <oc r="N770">
      <v>0</v>
    </oc>
    <nc r="N770"/>
  </rcc>
  <rcc rId="26084" sId="1" numFmtId="4">
    <oc r="O770">
      <v>0</v>
    </oc>
    <nc r="O770"/>
  </rcc>
  <rcc rId="26085" sId="1" numFmtId="4">
    <oc r="P770">
      <v>0</v>
    </oc>
    <nc r="P770"/>
  </rcc>
  <rcc rId="26086" sId="1" numFmtId="4">
    <oc r="Q770">
      <v>0</v>
    </oc>
    <nc r="Q770"/>
  </rcc>
  <rcc rId="26087" sId="1" numFmtId="4">
    <oc r="K771">
      <v>0</v>
    </oc>
    <nc r="K771"/>
  </rcc>
  <rcc rId="26088" sId="1" numFmtId="4">
    <oc r="L771">
      <v>0</v>
    </oc>
    <nc r="L771"/>
  </rcc>
  <rcc rId="26089" sId="1" numFmtId="4">
    <oc r="M771">
      <v>0</v>
    </oc>
    <nc r="M771"/>
  </rcc>
  <rcc rId="26090" sId="1" numFmtId="4">
    <oc r="N771">
      <v>0</v>
    </oc>
    <nc r="N771"/>
  </rcc>
  <rcc rId="26091" sId="1" numFmtId="4">
    <oc r="O771">
      <v>0</v>
    </oc>
    <nc r="O771"/>
  </rcc>
  <rcc rId="26092" sId="1" numFmtId="4">
    <oc r="P771">
      <v>0</v>
    </oc>
    <nc r="P771"/>
  </rcc>
  <rcc rId="26093" sId="1" numFmtId="4">
    <oc r="Q771">
      <v>0</v>
    </oc>
    <nc r="Q771"/>
  </rcc>
  <rcc rId="26094" sId="1" numFmtId="4">
    <oc r="K772">
      <v>0</v>
    </oc>
    <nc r="K772"/>
  </rcc>
  <rcc rId="26095" sId="1" numFmtId="4">
    <oc r="L772">
      <v>0</v>
    </oc>
    <nc r="L772"/>
  </rcc>
  <rcc rId="26096" sId="1" numFmtId="4">
    <oc r="M772">
      <v>0</v>
    </oc>
    <nc r="M772"/>
  </rcc>
  <rcc rId="26097" sId="1" numFmtId="4">
    <oc r="N772">
      <v>0</v>
    </oc>
    <nc r="N772"/>
  </rcc>
  <rcc rId="26098" sId="1" numFmtId="4">
    <oc r="O772">
      <v>0</v>
    </oc>
    <nc r="O772"/>
  </rcc>
  <rcc rId="26099" sId="1" numFmtId="4">
    <oc r="P772">
      <v>0</v>
    </oc>
    <nc r="P772"/>
  </rcc>
  <rcc rId="26100" sId="1" numFmtId="4">
    <oc r="Q772">
      <v>0</v>
    </oc>
    <nc r="Q772"/>
  </rcc>
  <rcc rId="26101" sId="1" numFmtId="4">
    <oc r="K773">
      <v>0</v>
    </oc>
    <nc r="K773"/>
  </rcc>
  <rcc rId="26102" sId="1" numFmtId="4">
    <oc r="L773">
      <v>0</v>
    </oc>
    <nc r="L773"/>
  </rcc>
  <rcc rId="26103" sId="1" numFmtId="4">
    <oc r="M773">
      <v>0</v>
    </oc>
    <nc r="M773"/>
  </rcc>
  <rcc rId="26104" sId="1" numFmtId="4">
    <oc r="N773">
      <v>0</v>
    </oc>
    <nc r="N773"/>
  </rcc>
  <rcc rId="26105" sId="1" numFmtId="4">
    <oc r="O773">
      <v>0</v>
    </oc>
    <nc r="O773"/>
  </rcc>
  <rcc rId="26106" sId="1" numFmtId="4">
    <oc r="P773">
      <v>0</v>
    </oc>
    <nc r="P773"/>
  </rcc>
  <rcc rId="26107" sId="1" numFmtId="4">
    <oc r="Q773">
      <v>0</v>
    </oc>
    <nc r="Q773"/>
  </rcc>
  <rcc rId="26108" sId="1" numFmtId="4">
    <oc r="K774">
      <v>0</v>
    </oc>
    <nc r="K774"/>
  </rcc>
  <rcc rId="26109" sId="1" numFmtId="4">
    <oc r="L774">
      <v>0</v>
    </oc>
    <nc r="L774"/>
  </rcc>
  <rcc rId="26110" sId="1" numFmtId="4">
    <oc r="M774">
      <v>0</v>
    </oc>
    <nc r="M774"/>
  </rcc>
  <rcc rId="26111" sId="1" numFmtId="4">
    <oc r="N774">
      <v>0</v>
    </oc>
    <nc r="N774"/>
  </rcc>
  <rcc rId="26112" sId="1" numFmtId="4">
    <oc r="O774">
      <v>0</v>
    </oc>
    <nc r="O774"/>
  </rcc>
  <rcc rId="26113" sId="1" numFmtId="4">
    <oc r="P774">
      <v>0</v>
    </oc>
    <nc r="P774"/>
  </rcc>
  <rcc rId="26114" sId="1" numFmtId="4">
    <oc r="Q774">
      <v>0</v>
    </oc>
    <nc r="Q774"/>
  </rcc>
  <rcc rId="26115" sId="1" numFmtId="4">
    <oc r="K775">
      <v>0</v>
    </oc>
    <nc r="K775"/>
  </rcc>
  <rcc rId="26116" sId="1" numFmtId="4">
    <oc r="L775">
      <v>0</v>
    </oc>
    <nc r="L775"/>
  </rcc>
  <rcc rId="26117" sId="1" numFmtId="4">
    <oc r="M775">
      <v>0</v>
    </oc>
    <nc r="M775"/>
  </rcc>
  <rcc rId="26118" sId="1" numFmtId="4">
    <oc r="N775">
      <v>0</v>
    </oc>
    <nc r="N775"/>
  </rcc>
  <rcc rId="26119" sId="1" numFmtId="4">
    <oc r="O775">
      <v>0</v>
    </oc>
    <nc r="O775"/>
  </rcc>
  <rcc rId="26120" sId="1" numFmtId="4">
    <oc r="P775">
      <v>0</v>
    </oc>
    <nc r="P775"/>
  </rcc>
  <rcc rId="26121" sId="1" numFmtId="4">
    <oc r="Q775">
      <v>0</v>
    </oc>
    <nc r="Q775"/>
  </rcc>
  <rcc rId="26122" sId="1" numFmtId="4">
    <oc r="K776">
      <v>0</v>
    </oc>
    <nc r="K776"/>
  </rcc>
  <rcc rId="26123" sId="1" numFmtId="4">
    <oc r="L776">
      <v>0</v>
    </oc>
    <nc r="L776"/>
  </rcc>
  <rcc rId="26124" sId="1" numFmtId="4">
    <oc r="M776">
      <v>0</v>
    </oc>
    <nc r="M776"/>
  </rcc>
  <rcc rId="26125" sId="1" numFmtId="4">
    <oc r="N776">
      <v>0</v>
    </oc>
    <nc r="N776"/>
  </rcc>
  <rcc rId="26126" sId="1" numFmtId="4">
    <oc r="O776">
      <v>0</v>
    </oc>
    <nc r="O776"/>
  </rcc>
  <rcc rId="26127" sId="1" numFmtId="4">
    <oc r="P776">
      <v>0</v>
    </oc>
    <nc r="P776"/>
  </rcc>
  <rcc rId="26128" sId="1" numFmtId="4">
    <oc r="Q776">
      <v>0</v>
    </oc>
    <nc r="Q776"/>
  </rcc>
  <rcc rId="26129" sId="1" numFmtId="4">
    <oc r="K777">
      <v>0</v>
    </oc>
    <nc r="K777"/>
  </rcc>
  <rcc rId="26130" sId="1" numFmtId="4">
    <oc r="L777">
      <v>0</v>
    </oc>
    <nc r="L777"/>
  </rcc>
  <rcc rId="26131" sId="1" numFmtId="4">
    <oc r="M777">
      <v>0</v>
    </oc>
    <nc r="M777"/>
  </rcc>
  <rcc rId="26132" sId="1" numFmtId="4">
    <oc r="N777">
      <v>0</v>
    </oc>
    <nc r="N777"/>
  </rcc>
  <rcc rId="26133" sId="1" numFmtId="4">
    <oc r="O777">
      <v>0</v>
    </oc>
    <nc r="O777"/>
  </rcc>
  <rcc rId="26134" sId="1" numFmtId="4">
    <oc r="P777">
      <v>0</v>
    </oc>
    <nc r="P777"/>
  </rcc>
  <rcc rId="26135" sId="1" numFmtId="4">
    <oc r="Q777">
      <v>0</v>
    </oc>
    <nc r="Q777"/>
  </rcc>
  <rcc rId="26136" sId="1" numFmtId="4">
    <oc r="K778">
      <v>0</v>
    </oc>
    <nc r="K778"/>
  </rcc>
  <rcc rId="26137" sId="1" numFmtId="4">
    <oc r="L778">
      <v>0</v>
    </oc>
    <nc r="L778"/>
  </rcc>
  <rcc rId="26138" sId="1" numFmtId="4">
    <oc r="M778">
      <v>0</v>
    </oc>
    <nc r="M778"/>
  </rcc>
  <rcc rId="26139" sId="1" numFmtId="4">
    <oc r="N778">
      <v>0</v>
    </oc>
    <nc r="N778"/>
  </rcc>
  <rcc rId="26140" sId="1" numFmtId="4">
    <oc r="O778">
      <v>0</v>
    </oc>
    <nc r="O778"/>
  </rcc>
  <rcc rId="26141" sId="1" numFmtId="4">
    <oc r="P778">
      <v>0</v>
    </oc>
    <nc r="P778"/>
  </rcc>
  <rcc rId="26142" sId="1" numFmtId="4">
    <oc r="Q778">
      <v>0</v>
    </oc>
    <nc r="Q778"/>
  </rcc>
  <rcc rId="26143" sId="1" numFmtId="4">
    <oc r="K779">
      <v>0</v>
    </oc>
    <nc r="K779"/>
  </rcc>
  <rcc rId="26144" sId="1" numFmtId="4">
    <oc r="L779">
      <v>0</v>
    </oc>
    <nc r="L779"/>
  </rcc>
  <rcc rId="26145" sId="1" numFmtId="4">
    <oc r="M779">
      <v>0</v>
    </oc>
    <nc r="M779"/>
  </rcc>
  <rcc rId="26146" sId="1" numFmtId="4">
    <oc r="N779">
      <v>0</v>
    </oc>
    <nc r="N779"/>
  </rcc>
  <rcc rId="26147" sId="1" numFmtId="4">
    <oc r="O779">
      <v>0</v>
    </oc>
    <nc r="O779"/>
  </rcc>
  <rcc rId="26148" sId="1" numFmtId="4">
    <oc r="P779">
      <v>0</v>
    </oc>
    <nc r="P779"/>
  </rcc>
  <rcc rId="26149" sId="1" numFmtId="4">
    <oc r="Q779">
      <v>0</v>
    </oc>
    <nc r="Q779"/>
  </rcc>
  <rcc rId="26150" sId="1" numFmtId="4">
    <oc r="K780">
      <v>0</v>
    </oc>
    <nc r="K780"/>
  </rcc>
  <rcc rId="26151" sId="1" numFmtId="4">
    <oc r="L780">
      <v>0</v>
    </oc>
    <nc r="L780"/>
  </rcc>
  <rcc rId="26152" sId="1" numFmtId="4">
    <oc r="M780">
      <v>0</v>
    </oc>
    <nc r="M780"/>
  </rcc>
  <rcc rId="26153" sId="1" numFmtId="4">
    <oc r="N780">
      <v>0</v>
    </oc>
    <nc r="N780"/>
  </rcc>
  <rcc rId="26154" sId="1" numFmtId="4">
    <oc r="O780">
      <v>0</v>
    </oc>
    <nc r="O780"/>
  </rcc>
  <rcc rId="26155" sId="1" numFmtId="4">
    <oc r="P780">
      <v>0</v>
    </oc>
    <nc r="P780"/>
  </rcc>
  <rcc rId="26156" sId="1" numFmtId="4">
    <oc r="Q780">
      <v>0</v>
    </oc>
    <nc r="Q780"/>
  </rcc>
  <rcc rId="26157" sId="1" numFmtId="4">
    <oc r="K781">
      <v>0</v>
    </oc>
    <nc r="K781"/>
  </rcc>
  <rcc rId="26158" sId="1" numFmtId="4">
    <oc r="L781">
      <v>0</v>
    </oc>
    <nc r="L781"/>
  </rcc>
  <rcc rId="26159" sId="1" numFmtId="4">
    <oc r="M781">
      <v>0</v>
    </oc>
    <nc r="M781"/>
  </rcc>
  <rcc rId="26160" sId="1" numFmtId="4">
    <oc r="N781">
      <v>0</v>
    </oc>
    <nc r="N781"/>
  </rcc>
  <rcc rId="26161" sId="1" numFmtId="4">
    <oc r="O781">
      <v>0</v>
    </oc>
    <nc r="O781"/>
  </rcc>
  <rcc rId="26162" sId="1" numFmtId="4">
    <oc r="P781">
      <v>0</v>
    </oc>
    <nc r="P781"/>
  </rcc>
  <rcc rId="26163" sId="1" numFmtId="4">
    <oc r="Q781">
      <v>0</v>
    </oc>
    <nc r="Q781"/>
  </rcc>
  <rcc rId="26164" sId="1" numFmtId="4">
    <oc r="K782">
      <v>0</v>
    </oc>
    <nc r="K782"/>
  </rcc>
  <rcc rId="26165" sId="1" numFmtId="4">
    <oc r="L782">
      <v>0</v>
    </oc>
    <nc r="L782"/>
  </rcc>
  <rcc rId="26166" sId="1" numFmtId="4">
    <oc r="M782">
      <v>0</v>
    </oc>
    <nc r="M782"/>
  </rcc>
  <rcc rId="26167" sId="1" numFmtId="4">
    <oc r="N782">
      <v>0</v>
    </oc>
    <nc r="N782"/>
  </rcc>
  <rcc rId="26168" sId="1" numFmtId="4">
    <oc r="O782">
      <v>0</v>
    </oc>
    <nc r="O782"/>
  </rcc>
  <rcc rId="26169" sId="1" numFmtId="4">
    <oc r="P782">
      <v>0</v>
    </oc>
    <nc r="P782"/>
  </rcc>
  <rcc rId="26170" sId="1" numFmtId="4">
    <oc r="Q782">
      <v>0</v>
    </oc>
    <nc r="Q782"/>
  </rcc>
  <rcc rId="26171" sId="1" numFmtId="4">
    <oc r="K783">
      <v>0</v>
    </oc>
    <nc r="K783"/>
  </rcc>
  <rcc rId="26172" sId="1" numFmtId="4">
    <oc r="L783">
      <v>0</v>
    </oc>
    <nc r="L783"/>
  </rcc>
  <rcc rId="26173" sId="1" numFmtId="4">
    <oc r="M783">
      <v>0</v>
    </oc>
    <nc r="M783"/>
  </rcc>
  <rcc rId="26174" sId="1" numFmtId="4">
    <oc r="N783">
      <v>0</v>
    </oc>
    <nc r="N783"/>
  </rcc>
  <rcc rId="26175" sId="1" numFmtId="4">
    <oc r="O783">
      <v>0</v>
    </oc>
    <nc r="O783"/>
  </rcc>
  <rcc rId="26176" sId="1" numFmtId="4">
    <oc r="P783">
      <v>0</v>
    </oc>
    <nc r="P783"/>
  </rcc>
  <rcc rId="26177" sId="1" numFmtId="4">
    <oc r="Q783">
      <v>0</v>
    </oc>
    <nc r="Q783"/>
  </rcc>
  <rcc rId="26178" sId="1" numFmtId="4">
    <oc r="K784">
      <v>0</v>
    </oc>
    <nc r="K784"/>
  </rcc>
  <rcc rId="26179" sId="1" numFmtId="4">
    <oc r="L784">
      <v>0</v>
    </oc>
    <nc r="L784"/>
  </rcc>
  <rcc rId="26180" sId="1" numFmtId="4">
    <oc r="M784">
      <v>0</v>
    </oc>
    <nc r="M784"/>
  </rcc>
  <rcc rId="26181" sId="1" numFmtId="4">
    <oc r="N784">
      <v>0</v>
    </oc>
    <nc r="N784"/>
  </rcc>
  <rcc rId="26182" sId="1" numFmtId="4">
    <oc r="O784">
      <v>0</v>
    </oc>
    <nc r="O784"/>
  </rcc>
  <rcc rId="26183" sId="1" numFmtId="4">
    <oc r="P784">
      <v>0</v>
    </oc>
    <nc r="P784"/>
  </rcc>
  <rcc rId="26184" sId="1" numFmtId="4">
    <oc r="Q784">
      <v>0</v>
    </oc>
    <nc r="Q784"/>
  </rcc>
  <rcc rId="26185" sId="1" numFmtId="4">
    <oc r="K785">
      <v>0</v>
    </oc>
    <nc r="K785"/>
  </rcc>
  <rcc rId="26186" sId="1" numFmtId="4">
    <oc r="L785">
      <v>0</v>
    </oc>
    <nc r="L785"/>
  </rcc>
  <rcc rId="26187" sId="1" numFmtId="4">
    <oc r="M785">
      <v>0</v>
    </oc>
    <nc r="M785"/>
  </rcc>
  <rcc rId="26188" sId="1" numFmtId="4">
    <oc r="N785">
      <v>0</v>
    </oc>
    <nc r="N785"/>
  </rcc>
  <rcc rId="26189" sId="1" numFmtId="4">
    <oc r="O785">
      <v>0</v>
    </oc>
    <nc r="O785"/>
  </rcc>
  <rcc rId="26190" sId="1" numFmtId="4">
    <oc r="P785">
      <v>0</v>
    </oc>
    <nc r="P785"/>
  </rcc>
  <rcc rId="26191" sId="1" numFmtId="4">
    <oc r="Q785">
      <v>0</v>
    </oc>
    <nc r="Q785"/>
  </rcc>
  <rcc rId="26192" sId="1" numFmtId="4">
    <oc r="K786">
      <v>0</v>
    </oc>
    <nc r="K786"/>
  </rcc>
  <rcc rId="26193" sId="1" numFmtId="4">
    <oc r="L786">
      <v>0</v>
    </oc>
    <nc r="L786"/>
  </rcc>
  <rcc rId="26194" sId="1" numFmtId="4">
    <oc r="M786">
      <v>0</v>
    </oc>
    <nc r="M786"/>
  </rcc>
  <rcc rId="26195" sId="1" numFmtId="4">
    <oc r="N786">
      <v>0</v>
    </oc>
    <nc r="N786"/>
  </rcc>
  <rcc rId="26196" sId="1" numFmtId="4">
    <oc r="O786">
      <v>0</v>
    </oc>
    <nc r="O786"/>
  </rcc>
  <rcc rId="26197" sId="1" numFmtId="4">
    <oc r="P786">
      <v>0</v>
    </oc>
    <nc r="P786"/>
  </rcc>
  <rcc rId="26198" sId="1" numFmtId="4">
    <oc r="Q786">
      <v>0</v>
    </oc>
    <nc r="Q786"/>
  </rcc>
  <rcc rId="26199" sId="1" numFmtId="4">
    <oc r="K787">
      <v>0</v>
    </oc>
    <nc r="K787"/>
  </rcc>
  <rcc rId="26200" sId="1" numFmtId="4">
    <oc r="L787">
      <v>0</v>
    </oc>
    <nc r="L787"/>
  </rcc>
  <rcc rId="26201" sId="1" numFmtId="4">
    <oc r="M787">
      <v>0</v>
    </oc>
    <nc r="M787"/>
  </rcc>
  <rcc rId="26202" sId="1" numFmtId="4">
    <oc r="N787">
      <v>0</v>
    </oc>
    <nc r="N787"/>
  </rcc>
  <rcc rId="26203" sId="1" numFmtId="4">
    <oc r="O787">
      <v>0</v>
    </oc>
    <nc r="O787"/>
  </rcc>
  <rcc rId="26204" sId="1" numFmtId="4">
    <oc r="P787">
      <v>0</v>
    </oc>
    <nc r="P787"/>
  </rcc>
  <rcc rId="26205" sId="1" numFmtId="4">
    <oc r="Q787">
      <v>0</v>
    </oc>
    <nc r="Q787"/>
  </rcc>
  <rcc rId="26206" sId="1" numFmtId="4">
    <oc r="K788">
      <v>0</v>
    </oc>
    <nc r="K788"/>
  </rcc>
  <rcc rId="26207" sId="1" numFmtId="4">
    <oc r="L788">
      <v>0</v>
    </oc>
    <nc r="L788"/>
  </rcc>
  <rcc rId="26208" sId="1" numFmtId="4">
    <oc r="M788">
      <v>0</v>
    </oc>
    <nc r="M788"/>
  </rcc>
  <rcc rId="26209" sId="1" numFmtId="4">
    <oc r="N788">
      <v>0</v>
    </oc>
    <nc r="N788"/>
  </rcc>
  <rcc rId="26210" sId="1" numFmtId="4">
    <oc r="O788">
      <v>0</v>
    </oc>
    <nc r="O788"/>
  </rcc>
  <rcc rId="26211" sId="1" numFmtId="4">
    <oc r="P788">
      <v>0</v>
    </oc>
    <nc r="P788"/>
  </rcc>
  <rcc rId="26212" sId="1" numFmtId="4">
    <oc r="Q788">
      <v>0</v>
    </oc>
    <nc r="Q788"/>
  </rcc>
  <rcc rId="26213" sId="1" numFmtId="4">
    <oc r="K789">
      <v>0</v>
    </oc>
    <nc r="K789"/>
  </rcc>
  <rcc rId="26214" sId="1" numFmtId="4">
    <oc r="L789">
      <v>0</v>
    </oc>
    <nc r="L789"/>
  </rcc>
  <rcc rId="26215" sId="1" numFmtId="4">
    <oc r="M789">
      <v>0</v>
    </oc>
    <nc r="M789"/>
  </rcc>
  <rcc rId="26216" sId="1" numFmtId="4">
    <oc r="N789">
      <v>0</v>
    </oc>
    <nc r="N789"/>
  </rcc>
  <rcc rId="26217" sId="1" numFmtId="4">
    <oc r="O789">
      <v>0</v>
    </oc>
    <nc r="O789"/>
  </rcc>
  <rcc rId="26218" sId="1" numFmtId="4">
    <oc r="P789">
      <v>0</v>
    </oc>
    <nc r="P789"/>
  </rcc>
  <rcc rId="26219" sId="1" numFmtId="4">
    <oc r="Q789">
      <v>0</v>
    </oc>
    <nc r="Q789"/>
  </rcc>
  <rcc rId="26220" sId="1" numFmtId="4">
    <oc r="K790">
      <v>0</v>
    </oc>
    <nc r="K790"/>
  </rcc>
  <rcc rId="26221" sId="1" numFmtId="4">
    <oc r="L790">
      <v>0</v>
    </oc>
    <nc r="L790"/>
  </rcc>
  <rcc rId="26222" sId="1" numFmtId="4">
    <oc r="M790">
      <v>0</v>
    </oc>
    <nc r="M790"/>
  </rcc>
  <rcc rId="26223" sId="1" numFmtId="4">
    <oc r="N790">
      <v>0</v>
    </oc>
    <nc r="N790"/>
  </rcc>
  <rcc rId="26224" sId="1" numFmtId="4">
    <oc r="O790">
      <v>0</v>
    </oc>
    <nc r="O790"/>
  </rcc>
  <rcc rId="26225" sId="1" numFmtId="4">
    <oc r="P790">
      <v>0</v>
    </oc>
    <nc r="P790"/>
  </rcc>
  <rcc rId="26226" sId="1" numFmtId="4">
    <oc r="Q790">
      <v>0</v>
    </oc>
    <nc r="Q790"/>
  </rcc>
  <rcc rId="26227" sId="1" numFmtId="4">
    <oc r="K791">
      <v>0</v>
    </oc>
    <nc r="K791"/>
  </rcc>
  <rcc rId="26228" sId="1" numFmtId="4">
    <oc r="L791">
      <v>0</v>
    </oc>
    <nc r="L791"/>
  </rcc>
  <rcc rId="26229" sId="1" numFmtId="4">
    <oc r="M791">
      <v>0</v>
    </oc>
    <nc r="M791"/>
  </rcc>
  <rcc rId="26230" sId="1" numFmtId="4">
    <oc r="N791">
      <v>0</v>
    </oc>
    <nc r="N791"/>
  </rcc>
  <rcc rId="26231" sId="1" numFmtId="4">
    <oc r="O791">
      <v>0</v>
    </oc>
    <nc r="O791"/>
  </rcc>
  <rcc rId="26232" sId="1" numFmtId="4">
    <oc r="P791">
      <v>0</v>
    </oc>
    <nc r="P791"/>
  </rcc>
  <rcc rId="26233" sId="1" numFmtId="4">
    <oc r="Q791">
      <v>0</v>
    </oc>
    <nc r="Q791"/>
  </rcc>
  <rcc rId="26234" sId="1" numFmtId="4">
    <oc r="K792">
      <v>0</v>
    </oc>
    <nc r="K792"/>
  </rcc>
  <rcc rId="26235" sId="1" numFmtId="4">
    <oc r="L792">
      <v>0</v>
    </oc>
    <nc r="L792"/>
  </rcc>
  <rcc rId="26236" sId="1" numFmtId="4">
    <oc r="M792">
      <v>0</v>
    </oc>
    <nc r="M792"/>
  </rcc>
  <rcc rId="26237" sId="1" numFmtId="4">
    <oc r="N792">
      <v>0</v>
    </oc>
    <nc r="N792"/>
  </rcc>
  <rcc rId="26238" sId="1" numFmtId="4">
    <oc r="O792">
      <v>0</v>
    </oc>
    <nc r="O792"/>
  </rcc>
  <rcc rId="26239" sId="1" numFmtId="4">
    <oc r="P792">
      <v>0</v>
    </oc>
    <nc r="P792"/>
  </rcc>
  <rcc rId="26240" sId="1" numFmtId="4">
    <oc r="Q792">
      <v>0</v>
    </oc>
    <nc r="Q792"/>
  </rcc>
  <rcc rId="26241" sId="1" numFmtId="4">
    <oc r="K793">
      <v>0</v>
    </oc>
    <nc r="K793"/>
  </rcc>
  <rcc rId="26242" sId="1" numFmtId="4">
    <oc r="L793">
      <v>0</v>
    </oc>
    <nc r="L793"/>
  </rcc>
  <rcc rId="26243" sId="1" numFmtId="4">
    <oc r="M793">
      <v>0</v>
    </oc>
    <nc r="M793"/>
  </rcc>
  <rcc rId="26244" sId="1" numFmtId="4">
    <oc r="N793">
      <v>0</v>
    </oc>
    <nc r="N793"/>
  </rcc>
  <rcc rId="26245" sId="1" numFmtId="4">
    <oc r="O793">
      <v>0</v>
    </oc>
    <nc r="O793"/>
  </rcc>
  <rcc rId="26246" sId="1" numFmtId="4">
    <oc r="P793">
      <v>0</v>
    </oc>
    <nc r="P793"/>
  </rcc>
  <rcc rId="26247" sId="1" numFmtId="4">
    <oc r="Q793">
      <v>0</v>
    </oc>
    <nc r="Q793"/>
  </rcc>
  <rcc rId="26248" sId="1" numFmtId="4">
    <oc r="K794">
      <v>0</v>
    </oc>
    <nc r="K794"/>
  </rcc>
  <rcc rId="26249" sId="1" numFmtId="4">
    <oc r="L794">
      <v>0</v>
    </oc>
    <nc r="L794"/>
  </rcc>
  <rcc rId="26250" sId="1" numFmtId="4">
    <oc r="M794">
      <v>0</v>
    </oc>
    <nc r="M794"/>
  </rcc>
  <rcc rId="26251" sId="1" numFmtId="4">
    <oc r="N794">
      <v>0</v>
    </oc>
    <nc r="N794"/>
  </rcc>
  <rcc rId="26252" sId="1" numFmtId="4">
    <oc r="O794">
      <v>0</v>
    </oc>
    <nc r="O794"/>
  </rcc>
  <rcc rId="26253" sId="1" numFmtId="4">
    <oc r="P794">
      <v>0</v>
    </oc>
    <nc r="P794"/>
  </rcc>
  <rcc rId="26254" sId="1" numFmtId="4">
    <oc r="Q794">
      <v>0</v>
    </oc>
    <nc r="Q794"/>
  </rcc>
  <rcc rId="26255" sId="1" numFmtId="4">
    <oc r="K795">
      <v>0</v>
    </oc>
    <nc r="K795"/>
  </rcc>
  <rcc rId="26256" sId="1" numFmtId="4">
    <oc r="L795">
      <v>0</v>
    </oc>
    <nc r="L795"/>
  </rcc>
  <rcc rId="26257" sId="1" numFmtId="4">
    <oc r="M795">
      <v>0</v>
    </oc>
    <nc r="M795"/>
  </rcc>
  <rcc rId="26258" sId="1" numFmtId="4">
    <oc r="N795">
      <v>0</v>
    </oc>
    <nc r="N795"/>
  </rcc>
  <rcc rId="26259" sId="1" numFmtId="4">
    <oc r="O795">
      <v>0</v>
    </oc>
    <nc r="O795"/>
  </rcc>
  <rcc rId="26260" sId="1" numFmtId="4">
    <oc r="P795">
      <v>0</v>
    </oc>
    <nc r="P795"/>
  </rcc>
  <rcc rId="26261" sId="1" numFmtId="4">
    <oc r="Q795">
      <v>0</v>
    </oc>
    <nc r="Q795"/>
  </rcc>
  <rcc rId="26262" sId="1" numFmtId="4">
    <oc r="K796">
      <v>0</v>
    </oc>
    <nc r="K796"/>
  </rcc>
  <rcc rId="26263" sId="1" numFmtId="4">
    <oc r="L796">
      <v>0</v>
    </oc>
    <nc r="L796"/>
  </rcc>
  <rcc rId="26264" sId="1" numFmtId="4">
    <oc r="M796">
      <v>0</v>
    </oc>
    <nc r="M796"/>
  </rcc>
  <rcc rId="26265" sId="1" numFmtId="4">
    <oc r="N796">
      <v>0</v>
    </oc>
    <nc r="N796"/>
  </rcc>
  <rcc rId="26266" sId="1" numFmtId="4">
    <oc r="O796">
      <v>0</v>
    </oc>
    <nc r="O796"/>
  </rcc>
  <rcc rId="26267" sId="1" numFmtId="4">
    <oc r="P796">
      <v>0</v>
    </oc>
    <nc r="P796"/>
  </rcc>
  <rcc rId="26268" sId="1" numFmtId="4">
    <oc r="Q796">
      <v>0</v>
    </oc>
    <nc r="Q796"/>
  </rcc>
  <rcc rId="26269" sId="1" numFmtId="4">
    <oc r="K797">
      <v>0</v>
    </oc>
    <nc r="K797"/>
  </rcc>
  <rcc rId="26270" sId="1" numFmtId="4">
    <oc r="L797">
      <v>0</v>
    </oc>
    <nc r="L797"/>
  </rcc>
  <rcc rId="26271" sId="1" numFmtId="4">
    <oc r="M797">
      <v>0</v>
    </oc>
    <nc r="M797"/>
  </rcc>
  <rcc rId="26272" sId="1" numFmtId="4">
    <oc r="N797">
      <v>0</v>
    </oc>
    <nc r="N797"/>
  </rcc>
  <rcc rId="26273" sId="1" numFmtId="4">
    <oc r="O797">
      <v>0</v>
    </oc>
    <nc r="O797"/>
  </rcc>
  <rcc rId="26274" sId="1" numFmtId="4">
    <oc r="P797">
      <v>0</v>
    </oc>
    <nc r="P797"/>
  </rcc>
  <rcc rId="26275" sId="1" numFmtId="4">
    <oc r="Q797">
      <v>0</v>
    </oc>
    <nc r="Q797"/>
  </rcc>
  <rcc rId="26276" sId="1" numFmtId="4">
    <oc r="K798">
      <v>0</v>
    </oc>
    <nc r="K798"/>
  </rcc>
  <rcc rId="26277" sId="1" numFmtId="4">
    <oc r="L798">
      <v>0</v>
    </oc>
    <nc r="L798"/>
  </rcc>
  <rcc rId="26278" sId="1" numFmtId="4">
    <oc r="M798">
      <v>0</v>
    </oc>
    <nc r="M798"/>
  </rcc>
  <rcc rId="26279" sId="1" numFmtId="4">
    <oc r="N798">
      <v>0</v>
    </oc>
    <nc r="N798"/>
  </rcc>
  <rcc rId="26280" sId="1" numFmtId="4">
    <oc r="O798">
      <v>0</v>
    </oc>
    <nc r="O798"/>
  </rcc>
  <rcc rId="26281" sId="1" numFmtId="4">
    <oc r="P798">
      <v>0</v>
    </oc>
    <nc r="P798"/>
  </rcc>
  <rcc rId="26282" sId="1" numFmtId="4">
    <oc r="Q798">
      <v>0</v>
    </oc>
    <nc r="Q798"/>
  </rcc>
  <rcc rId="26283" sId="1" numFmtId="4">
    <oc r="K799">
      <v>0</v>
    </oc>
    <nc r="K799"/>
  </rcc>
  <rcc rId="26284" sId="1" numFmtId="4">
    <oc r="L799">
      <v>0</v>
    </oc>
    <nc r="L799"/>
  </rcc>
  <rcc rId="26285" sId="1" numFmtId="4">
    <oc r="M799">
      <v>0</v>
    </oc>
    <nc r="M799"/>
  </rcc>
  <rcc rId="26286" sId="1" numFmtId="4">
    <oc r="N799">
      <v>0</v>
    </oc>
    <nc r="N799"/>
  </rcc>
  <rcc rId="26287" sId="1" numFmtId="4">
    <oc r="O799">
      <v>0</v>
    </oc>
    <nc r="O799"/>
  </rcc>
  <rcc rId="26288" sId="1" numFmtId="4">
    <oc r="P799">
      <v>0</v>
    </oc>
    <nc r="P799"/>
  </rcc>
  <rcc rId="26289" sId="1" numFmtId="4">
    <oc r="Q799">
      <v>0</v>
    </oc>
    <nc r="Q799"/>
  </rcc>
  <rcc rId="26290" sId="1" numFmtId="4">
    <oc r="K800">
      <v>0</v>
    </oc>
    <nc r="K800"/>
  </rcc>
  <rcc rId="26291" sId="1" numFmtId="4">
    <oc r="L800">
      <v>0</v>
    </oc>
    <nc r="L800"/>
  </rcc>
  <rcc rId="26292" sId="1" numFmtId="4">
    <oc r="M800">
      <v>0</v>
    </oc>
    <nc r="M800"/>
  </rcc>
  <rcc rId="26293" sId="1" numFmtId="4">
    <oc r="N800">
      <v>0</v>
    </oc>
    <nc r="N800"/>
  </rcc>
  <rcc rId="26294" sId="1" numFmtId="4">
    <oc r="O800">
      <v>0</v>
    </oc>
    <nc r="O800"/>
  </rcc>
  <rcc rId="26295" sId="1" numFmtId="4">
    <oc r="P800">
      <v>0</v>
    </oc>
    <nc r="P800"/>
  </rcc>
  <rcc rId="26296" sId="1" numFmtId="4">
    <oc r="Q800">
      <v>0</v>
    </oc>
    <nc r="Q800"/>
  </rcc>
  <rcc rId="26297" sId="1" numFmtId="4">
    <oc r="K801">
      <v>0</v>
    </oc>
    <nc r="K801"/>
  </rcc>
  <rcc rId="26298" sId="1" numFmtId="4">
    <oc r="L801">
      <v>0</v>
    </oc>
    <nc r="L801"/>
  </rcc>
  <rcc rId="26299" sId="1" numFmtId="4">
    <oc r="M801">
      <v>0</v>
    </oc>
    <nc r="M801"/>
  </rcc>
  <rcc rId="26300" sId="1" numFmtId="4">
    <oc r="N801">
      <v>0</v>
    </oc>
    <nc r="N801"/>
  </rcc>
  <rcc rId="26301" sId="1" numFmtId="4">
    <oc r="O801">
      <v>0</v>
    </oc>
    <nc r="O801"/>
  </rcc>
  <rcc rId="26302" sId="1" numFmtId="4">
    <oc r="P801">
      <v>0</v>
    </oc>
    <nc r="P801"/>
  </rcc>
  <rcc rId="26303" sId="1" numFmtId="4">
    <oc r="Q801">
      <v>0</v>
    </oc>
    <nc r="Q801"/>
  </rcc>
  <rcc rId="26304" sId="1" numFmtId="4">
    <oc r="K802">
      <v>0</v>
    </oc>
    <nc r="K802"/>
  </rcc>
  <rcc rId="26305" sId="1" numFmtId="4">
    <oc r="L802">
      <v>0</v>
    </oc>
    <nc r="L802"/>
  </rcc>
  <rcc rId="26306" sId="1" numFmtId="4">
    <oc r="M802">
      <v>0</v>
    </oc>
    <nc r="M802"/>
  </rcc>
  <rcc rId="26307" sId="1" numFmtId="4">
    <oc r="N802">
      <v>0</v>
    </oc>
    <nc r="N802"/>
  </rcc>
  <rcc rId="26308" sId="1" numFmtId="4">
    <oc r="O802">
      <v>0</v>
    </oc>
    <nc r="O802"/>
  </rcc>
  <rcc rId="26309" sId="1" numFmtId="4">
    <oc r="P802">
      <v>0</v>
    </oc>
    <nc r="P802"/>
  </rcc>
  <rcc rId="26310" sId="1" numFmtId="4">
    <oc r="Q802">
      <v>0</v>
    </oc>
    <nc r="Q802"/>
  </rcc>
  <rcc rId="26311" sId="1" numFmtId="4">
    <oc r="K803">
      <v>0</v>
    </oc>
    <nc r="K803"/>
  </rcc>
  <rcc rId="26312" sId="1" numFmtId="4">
    <oc r="L803">
      <v>0</v>
    </oc>
    <nc r="L803"/>
  </rcc>
  <rcc rId="26313" sId="1" numFmtId="4">
    <oc r="M803">
      <v>0</v>
    </oc>
    <nc r="M803"/>
  </rcc>
  <rcc rId="26314" sId="1" numFmtId="4">
    <oc r="N803">
      <v>0</v>
    </oc>
    <nc r="N803"/>
  </rcc>
  <rcc rId="26315" sId="1" numFmtId="4">
    <oc r="O803">
      <v>0</v>
    </oc>
    <nc r="O803"/>
  </rcc>
  <rcc rId="26316" sId="1" numFmtId="4">
    <oc r="P803">
      <v>0</v>
    </oc>
    <nc r="P803"/>
  </rcc>
  <rcc rId="26317" sId="1" numFmtId="4">
    <oc r="Q803">
      <v>0</v>
    </oc>
    <nc r="Q803"/>
  </rcc>
  <rcc rId="26318" sId="1" numFmtId="4">
    <oc r="K804">
      <v>0</v>
    </oc>
    <nc r="K804"/>
  </rcc>
  <rcc rId="26319" sId="1" numFmtId="4">
    <oc r="L804">
      <v>0</v>
    </oc>
    <nc r="L804"/>
  </rcc>
  <rcc rId="26320" sId="1" numFmtId="4">
    <oc r="M804">
      <v>0</v>
    </oc>
    <nc r="M804"/>
  </rcc>
  <rcc rId="26321" sId="1" numFmtId="4">
    <oc r="N804">
      <v>0</v>
    </oc>
    <nc r="N804"/>
  </rcc>
  <rcc rId="26322" sId="1" numFmtId="4">
    <oc r="O804">
      <v>0</v>
    </oc>
    <nc r="O804"/>
  </rcc>
  <rcc rId="26323" sId="1" numFmtId="4">
    <oc r="P804">
      <v>0</v>
    </oc>
    <nc r="P804"/>
  </rcc>
  <rcc rId="26324" sId="1" numFmtId="4">
    <oc r="Q804">
      <v>0</v>
    </oc>
    <nc r="Q804"/>
  </rcc>
  <rcc rId="26325" sId="1" numFmtId="4">
    <oc r="K805">
      <v>0</v>
    </oc>
    <nc r="K805"/>
  </rcc>
  <rcc rId="26326" sId="1" numFmtId="4">
    <oc r="L805">
      <v>0</v>
    </oc>
    <nc r="L805"/>
  </rcc>
  <rcc rId="26327" sId="1" numFmtId="4">
    <oc r="M805">
      <v>0</v>
    </oc>
    <nc r="M805"/>
  </rcc>
  <rcc rId="26328" sId="1" numFmtId="4">
    <oc r="N805">
      <v>0</v>
    </oc>
    <nc r="N805"/>
  </rcc>
  <rcc rId="26329" sId="1" numFmtId="4">
    <oc r="O805">
      <v>0</v>
    </oc>
    <nc r="O805"/>
  </rcc>
  <rcc rId="26330" sId="1" numFmtId="4">
    <oc r="P805">
      <v>0</v>
    </oc>
    <nc r="P805"/>
  </rcc>
  <rcc rId="26331" sId="1" numFmtId="4">
    <oc r="Q805">
      <v>0</v>
    </oc>
    <nc r="Q805"/>
  </rcc>
  <rcc rId="26332" sId="1" numFmtId="4">
    <oc r="K806">
      <v>0</v>
    </oc>
    <nc r="K806"/>
  </rcc>
  <rcc rId="26333" sId="1" numFmtId="4">
    <oc r="L806">
      <v>0</v>
    </oc>
    <nc r="L806"/>
  </rcc>
  <rcc rId="26334" sId="1" numFmtId="4">
    <oc r="M806">
      <v>0</v>
    </oc>
    <nc r="M806"/>
  </rcc>
  <rcc rId="26335" sId="1" numFmtId="4">
    <oc r="N806">
      <v>0</v>
    </oc>
    <nc r="N806"/>
  </rcc>
  <rcc rId="26336" sId="1" numFmtId="4">
    <oc r="O806">
      <v>0</v>
    </oc>
    <nc r="O806"/>
  </rcc>
  <rcc rId="26337" sId="1" numFmtId="4">
    <oc r="P806">
      <v>0</v>
    </oc>
    <nc r="P806"/>
  </rcc>
  <rcc rId="26338" sId="1" numFmtId="4">
    <oc r="Q806">
      <v>0</v>
    </oc>
    <nc r="Q806"/>
  </rcc>
  <rcc rId="26339" sId="1" numFmtId="4">
    <oc r="K807">
      <v>0</v>
    </oc>
    <nc r="K807"/>
  </rcc>
  <rcc rId="26340" sId="1" numFmtId="4">
    <oc r="L807">
      <v>0</v>
    </oc>
    <nc r="L807"/>
  </rcc>
  <rcc rId="26341" sId="1" numFmtId="4">
    <oc r="M807">
      <v>0</v>
    </oc>
    <nc r="M807"/>
  </rcc>
  <rcc rId="26342" sId="1" numFmtId="4">
    <oc r="N807">
      <v>0</v>
    </oc>
    <nc r="N807"/>
  </rcc>
  <rcc rId="26343" sId="1" numFmtId="4">
    <oc r="O807">
      <v>0</v>
    </oc>
    <nc r="O807"/>
  </rcc>
  <rcc rId="26344" sId="1" numFmtId="4">
    <oc r="P807">
      <v>0</v>
    </oc>
    <nc r="P807"/>
  </rcc>
  <rcc rId="26345" sId="1" numFmtId="4">
    <oc r="Q807">
      <v>0</v>
    </oc>
    <nc r="Q807"/>
  </rcc>
  <rcc rId="26346" sId="1" numFmtId="4">
    <oc r="K808">
      <v>0</v>
    </oc>
    <nc r="K808"/>
  </rcc>
  <rcc rId="26347" sId="1" numFmtId="4">
    <oc r="L808">
      <v>0</v>
    </oc>
    <nc r="L808"/>
  </rcc>
  <rcc rId="26348" sId="1" numFmtId="4">
    <oc r="M808">
      <v>0</v>
    </oc>
    <nc r="M808"/>
  </rcc>
  <rcc rId="26349" sId="1" numFmtId="4">
    <oc r="N808">
      <v>0</v>
    </oc>
    <nc r="N808"/>
  </rcc>
  <rcc rId="26350" sId="1" numFmtId="4">
    <oc r="O808">
      <v>0</v>
    </oc>
    <nc r="O808"/>
  </rcc>
  <rcc rId="26351" sId="1" numFmtId="4">
    <oc r="P808">
      <v>0</v>
    </oc>
    <nc r="P808"/>
  </rcc>
  <rcc rId="26352" sId="1" numFmtId="4">
    <oc r="Q808">
      <v>0</v>
    </oc>
    <nc r="Q808"/>
  </rcc>
  <rcc rId="26353" sId="1" numFmtId="4">
    <oc r="K809">
      <v>0</v>
    </oc>
    <nc r="K809"/>
  </rcc>
  <rcc rId="26354" sId="1" numFmtId="4">
    <oc r="L809">
      <v>0</v>
    </oc>
    <nc r="L809"/>
  </rcc>
  <rcc rId="26355" sId="1" numFmtId="4">
    <oc r="M809">
      <v>0</v>
    </oc>
    <nc r="M809"/>
  </rcc>
  <rcc rId="26356" sId="1" numFmtId="4">
    <oc r="N809">
      <v>0</v>
    </oc>
    <nc r="N809"/>
  </rcc>
  <rcc rId="26357" sId="1" numFmtId="4">
    <oc r="O809">
      <v>0</v>
    </oc>
    <nc r="O809"/>
  </rcc>
  <rcc rId="26358" sId="1" numFmtId="4">
    <oc r="P809">
      <v>0</v>
    </oc>
    <nc r="P809"/>
  </rcc>
  <rcc rId="26359" sId="1" numFmtId="4">
    <oc r="Q809">
      <v>0</v>
    </oc>
    <nc r="Q809"/>
  </rcc>
  <rcc rId="26360" sId="1" numFmtId="4">
    <oc r="K810">
      <v>0</v>
    </oc>
    <nc r="K810"/>
  </rcc>
  <rcc rId="26361" sId="1" numFmtId="4">
    <oc r="L810">
      <v>0</v>
    </oc>
    <nc r="L810"/>
  </rcc>
  <rcc rId="26362" sId="1" numFmtId="4">
    <oc r="M810">
      <v>0</v>
    </oc>
    <nc r="M810"/>
  </rcc>
  <rcc rId="26363" sId="1" numFmtId="4">
    <oc r="N810">
      <v>0</v>
    </oc>
    <nc r="N810"/>
  </rcc>
  <rcc rId="26364" sId="1" numFmtId="4">
    <oc r="O810">
      <v>0</v>
    </oc>
    <nc r="O810"/>
  </rcc>
  <rcc rId="26365" sId="1" numFmtId="4">
    <oc r="P810">
      <v>0</v>
    </oc>
    <nc r="P810"/>
  </rcc>
  <rcc rId="26366" sId="1" numFmtId="4">
    <oc r="Q810">
      <v>0</v>
    </oc>
    <nc r="Q810"/>
  </rcc>
  <rcc rId="26367" sId="1" numFmtId="4">
    <oc r="K811">
      <v>0</v>
    </oc>
    <nc r="K811"/>
  </rcc>
  <rcc rId="26368" sId="1" numFmtId="4">
    <oc r="L811">
      <v>0</v>
    </oc>
    <nc r="L811"/>
  </rcc>
  <rcc rId="26369" sId="1" numFmtId="4">
    <oc r="M811">
      <v>0</v>
    </oc>
    <nc r="M811"/>
  </rcc>
  <rcc rId="26370" sId="1" numFmtId="4">
    <oc r="N811">
      <v>0</v>
    </oc>
    <nc r="N811"/>
  </rcc>
  <rcc rId="26371" sId="1" numFmtId="4">
    <oc r="O811">
      <v>0</v>
    </oc>
    <nc r="O811"/>
  </rcc>
  <rcc rId="26372" sId="1" numFmtId="4">
    <oc r="P811">
      <v>0</v>
    </oc>
    <nc r="P811"/>
  </rcc>
  <rcc rId="26373" sId="1" numFmtId="4">
    <oc r="Q811">
      <v>0</v>
    </oc>
    <nc r="Q811"/>
  </rcc>
  <rcc rId="26374" sId="1" numFmtId="4">
    <oc r="K812">
      <v>0</v>
    </oc>
    <nc r="K812"/>
  </rcc>
  <rcc rId="26375" sId="1" numFmtId="4">
    <oc r="L812">
      <v>0</v>
    </oc>
    <nc r="L812"/>
  </rcc>
  <rcc rId="26376" sId="1" numFmtId="4">
    <oc r="M812">
      <v>0</v>
    </oc>
    <nc r="M812"/>
  </rcc>
  <rcc rId="26377" sId="1" numFmtId="4">
    <oc r="N812">
      <v>0</v>
    </oc>
    <nc r="N812"/>
  </rcc>
  <rcc rId="26378" sId="1" numFmtId="4">
    <oc r="O812">
      <v>0</v>
    </oc>
    <nc r="O812"/>
  </rcc>
  <rcc rId="26379" sId="1" numFmtId="4">
    <oc r="P812">
      <v>0</v>
    </oc>
    <nc r="P812"/>
  </rcc>
  <rcc rId="26380" sId="1" numFmtId="4">
    <oc r="Q812">
      <v>0</v>
    </oc>
    <nc r="Q812"/>
  </rcc>
  <rcc rId="26381" sId="1" numFmtId="4">
    <oc r="K813">
      <v>0</v>
    </oc>
    <nc r="K813"/>
  </rcc>
  <rcc rId="26382" sId="1" numFmtId="4">
    <oc r="L813">
      <v>0</v>
    </oc>
    <nc r="L813"/>
  </rcc>
  <rcc rId="26383" sId="1" numFmtId="4">
    <oc r="M813">
      <v>0</v>
    </oc>
    <nc r="M813"/>
  </rcc>
  <rcc rId="26384" sId="1" numFmtId="4">
    <oc r="N813">
      <v>0</v>
    </oc>
    <nc r="N813"/>
  </rcc>
  <rcc rId="26385" sId="1" numFmtId="4">
    <oc r="O813">
      <v>0</v>
    </oc>
    <nc r="O813"/>
  </rcc>
  <rcc rId="26386" sId="1" numFmtId="4">
    <oc r="P813">
      <v>0</v>
    </oc>
    <nc r="P813"/>
  </rcc>
  <rcc rId="26387" sId="1" numFmtId="4">
    <oc r="Q813">
      <v>0</v>
    </oc>
    <nc r="Q813"/>
  </rcc>
  <rcc rId="26388" sId="1" numFmtId="4">
    <oc r="K814">
      <v>0</v>
    </oc>
    <nc r="K814"/>
  </rcc>
  <rcc rId="26389" sId="1" numFmtId="4">
    <oc r="L814">
      <v>0</v>
    </oc>
    <nc r="L814"/>
  </rcc>
  <rcc rId="26390" sId="1" numFmtId="4">
    <oc r="M814">
      <v>0</v>
    </oc>
    <nc r="M814"/>
  </rcc>
  <rcc rId="26391" sId="1" numFmtId="4">
    <oc r="N814">
      <v>0</v>
    </oc>
    <nc r="N814"/>
  </rcc>
  <rcc rId="26392" sId="1" numFmtId="4">
    <oc r="O814">
      <v>0</v>
    </oc>
    <nc r="O814"/>
  </rcc>
  <rcc rId="26393" sId="1" numFmtId="4">
    <oc r="P814">
      <v>0</v>
    </oc>
    <nc r="P814"/>
  </rcc>
  <rcc rId="26394" sId="1" numFmtId="4">
    <oc r="Q814">
      <v>0</v>
    </oc>
    <nc r="Q814"/>
  </rcc>
  <rcc rId="26395" sId="1" numFmtId="4">
    <oc r="K815">
      <v>0</v>
    </oc>
    <nc r="K815"/>
  </rcc>
  <rcc rId="26396" sId="1" numFmtId="4">
    <oc r="L815">
      <v>0</v>
    </oc>
    <nc r="L815"/>
  </rcc>
  <rcc rId="26397" sId="1" numFmtId="4">
    <oc r="M815">
      <v>0</v>
    </oc>
    <nc r="M815"/>
  </rcc>
  <rcc rId="26398" sId="1" numFmtId="4">
    <oc r="N815">
      <v>0</v>
    </oc>
    <nc r="N815"/>
  </rcc>
  <rcc rId="26399" sId="1" numFmtId="4">
    <oc r="O815">
      <v>0</v>
    </oc>
    <nc r="O815"/>
  </rcc>
  <rcc rId="26400" sId="1" numFmtId="4">
    <oc r="P815">
      <v>0</v>
    </oc>
    <nc r="P815"/>
  </rcc>
  <rcc rId="26401" sId="1" numFmtId="4">
    <oc r="Q815">
      <v>0</v>
    </oc>
    <nc r="Q815"/>
  </rcc>
  <rcc rId="26402" sId="1" numFmtId="4">
    <oc r="K816">
      <v>0</v>
    </oc>
    <nc r="K816"/>
  </rcc>
  <rcc rId="26403" sId="1" numFmtId="4">
    <oc r="L816">
      <v>0</v>
    </oc>
    <nc r="L816"/>
  </rcc>
  <rcc rId="26404" sId="1" numFmtId="4">
    <oc r="M816">
      <v>0</v>
    </oc>
    <nc r="M816"/>
  </rcc>
  <rcc rId="26405" sId="1" numFmtId="4">
    <oc r="N816">
      <v>0</v>
    </oc>
    <nc r="N816"/>
  </rcc>
  <rcc rId="26406" sId="1" numFmtId="4">
    <oc r="O816">
      <v>0</v>
    </oc>
    <nc r="O816"/>
  </rcc>
  <rcc rId="26407" sId="1" numFmtId="4">
    <oc r="P816">
      <v>0</v>
    </oc>
    <nc r="P816"/>
  </rcc>
  <rcc rId="26408" sId="1" numFmtId="4">
    <oc r="Q816">
      <v>0</v>
    </oc>
    <nc r="Q816"/>
  </rcc>
  <rcc rId="26409" sId="1" numFmtId="4">
    <oc r="K817">
      <v>0</v>
    </oc>
    <nc r="K817"/>
  </rcc>
  <rcc rId="26410" sId="1" numFmtId="4">
    <oc r="L817">
      <v>0</v>
    </oc>
    <nc r="L817"/>
  </rcc>
  <rcc rId="26411" sId="1" numFmtId="4">
    <oc r="M817">
      <v>0</v>
    </oc>
    <nc r="M817"/>
  </rcc>
  <rcc rId="26412" sId="1" numFmtId="4">
    <oc r="N817">
      <v>0</v>
    </oc>
    <nc r="N817"/>
  </rcc>
  <rcc rId="26413" sId="1" numFmtId="4">
    <oc r="O817">
      <v>0</v>
    </oc>
    <nc r="O817"/>
  </rcc>
  <rcc rId="26414" sId="1" numFmtId="4">
    <oc r="P817">
      <v>0</v>
    </oc>
    <nc r="P817"/>
  </rcc>
  <rcc rId="26415" sId="1" numFmtId="4">
    <oc r="Q817">
      <v>0</v>
    </oc>
    <nc r="Q817"/>
  </rcc>
  <rcc rId="26416" sId="1" numFmtId="4">
    <oc r="K818">
      <v>0</v>
    </oc>
    <nc r="K818"/>
  </rcc>
  <rcc rId="26417" sId="1" numFmtId="4">
    <oc r="L818">
      <v>0</v>
    </oc>
    <nc r="L818"/>
  </rcc>
  <rcc rId="26418" sId="1" numFmtId="4">
    <oc r="M818">
      <v>0</v>
    </oc>
    <nc r="M818"/>
  </rcc>
  <rcc rId="26419" sId="1" numFmtId="4">
    <oc r="N818">
      <v>0</v>
    </oc>
    <nc r="N818"/>
  </rcc>
  <rcc rId="26420" sId="1" numFmtId="4">
    <oc r="O818">
      <v>0</v>
    </oc>
    <nc r="O818"/>
  </rcc>
  <rcc rId="26421" sId="1" numFmtId="4">
    <oc r="P818">
      <v>0</v>
    </oc>
    <nc r="P818"/>
  </rcc>
  <rcc rId="26422" sId="1" numFmtId="4">
    <oc r="Q818">
      <v>0</v>
    </oc>
    <nc r="Q818"/>
  </rcc>
  <rcc rId="26423" sId="1" numFmtId="4">
    <oc r="K819">
      <v>0</v>
    </oc>
    <nc r="K819"/>
  </rcc>
  <rcc rId="26424" sId="1" numFmtId="4">
    <oc r="L819">
      <v>0</v>
    </oc>
    <nc r="L819"/>
  </rcc>
  <rcc rId="26425" sId="1" numFmtId="4">
    <oc r="M819">
      <v>0</v>
    </oc>
    <nc r="M819"/>
  </rcc>
  <rcc rId="26426" sId="1" numFmtId="4">
    <oc r="N819">
      <v>0</v>
    </oc>
    <nc r="N819"/>
  </rcc>
  <rcc rId="26427" sId="1" numFmtId="4">
    <oc r="O819">
      <v>0</v>
    </oc>
    <nc r="O819"/>
  </rcc>
  <rcc rId="26428" sId="1" numFmtId="4">
    <oc r="P819">
      <v>0</v>
    </oc>
    <nc r="P819"/>
  </rcc>
  <rcc rId="26429" sId="1" numFmtId="4">
    <oc r="Q819">
      <v>0</v>
    </oc>
    <nc r="Q819"/>
  </rcc>
  <rcc rId="26430" sId="1" numFmtId="4">
    <oc r="K820">
      <v>0</v>
    </oc>
    <nc r="K820"/>
  </rcc>
  <rcc rId="26431" sId="1" numFmtId="4">
    <oc r="L820">
      <v>0</v>
    </oc>
    <nc r="L820"/>
  </rcc>
  <rcc rId="26432" sId="1" numFmtId="4">
    <oc r="M820">
      <v>0</v>
    </oc>
    <nc r="M820"/>
  </rcc>
  <rcc rId="26433" sId="1" numFmtId="4">
    <oc r="N820">
      <v>0</v>
    </oc>
    <nc r="N820"/>
  </rcc>
  <rcc rId="26434" sId="1" numFmtId="4">
    <oc r="O820">
      <v>0</v>
    </oc>
    <nc r="O820"/>
  </rcc>
  <rcc rId="26435" sId="1" numFmtId="4">
    <oc r="P820">
      <v>0</v>
    </oc>
    <nc r="P820"/>
  </rcc>
  <rcc rId="26436" sId="1" numFmtId="4">
    <oc r="Q820">
      <v>0</v>
    </oc>
    <nc r="Q820"/>
  </rcc>
  <rcc rId="26437" sId="1" numFmtId="4">
    <oc r="K821">
      <v>0</v>
    </oc>
    <nc r="K821"/>
  </rcc>
  <rcc rId="26438" sId="1" numFmtId="4">
    <oc r="L821">
      <v>0</v>
    </oc>
    <nc r="L821"/>
  </rcc>
  <rcc rId="26439" sId="1" numFmtId="4">
    <oc r="M821">
      <v>0</v>
    </oc>
    <nc r="M821"/>
  </rcc>
  <rcc rId="26440" sId="1" numFmtId="4">
    <oc r="N821">
      <v>0</v>
    </oc>
    <nc r="N821"/>
  </rcc>
  <rcc rId="26441" sId="1" numFmtId="4">
    <oc r="O821">
      <v>0</v>
    </oc>
    <nc r="O821"/>
  </rcc>
  <rcc rId="26442" sId="1" numFmtId="4">
    <oc r="P821">
      <v>0</v>
    </oc>
    <nc r="P821"/>
  </rcc>
  <rcc rId="26443" sId="1" numFmtId="4">
    <oc r="Q821">
      <v>0</v>
    </oc>
    <nc r="Q821"/>
  </rcc>
  <rcc rId="26444" sId="1" numFmtId="4">
    <oc r="K822">
      <v>0</v>
    </oc>
    <nc r="K822"/>
  </rcc>
  <rcc rId="26445" sId="1" numFmtId="4">
    <oc r="L822">
      <v>0</v>
    </oc>
    <nc r="L822"/>
  </rcc>
  <rcc rId="26446" sId="1" numFmtId="4">
    <oc r="M822">
      <v>0</v>
    </oc>
    <nc r="M822"/>
  </rcc>
  <rcc rId="26447" sId="1" numFmtId="4">
    <oc r="N822">
      <v>0</v>
    </oc>
    <nc r="N822"/>
  </rcc>
  <rcc rId="26448" sId="1" numFmtId="4">
    <oc r="O822">
      <v>0</v>
    </oc>
    <nc r="O822"/>
  </rcc>
  <rcc rId="26449" sId="1" numFmtId="4">
    <oc r="P822">
      <v>0</v>
    </oc>
    <nc r="P822"/>
  </rcc>
  <rcc rId="26450" sId="1" numFmtId="4">
    <oc r="Q822">
      <v>0</v>
    </oc>
    <nc r="Q822"/>
  </rcc>
  <rcc rId="26451" sId="1" numFmtId="4">
    <oc r="K823">
      <v>0</v>
    </oc>
    <nc r="K823"/>
  </rcc>
  <rcc rId="26452" sId="1" numFmtId="4">
    <oc r="L823">
      <v>0</v>
    </oc>
    <nc r="L823"/>
  </rcc>
  <rcc rId="26453" sId="1" numFmtId="4">
    <oc r="M823">
      <v>0</v>
    </oc>
    <nc r="M823"/>
  </rcc>
  <rcc rId="26454" sId="1" numFmtId="4">
    <oc r="N823">
      <v>0</v>
    </oc>
    <nc r="N823"/>
  </rcc>
  <rcc rId="26455" sId="1" numFmtId="4">
    <oc r="O823">
      <v>0</v>
    </oc>
    <nc r="O823"/>
  </rcc>
  <rcc rId="26456" sId="1" numFmtId="4">
    <oc r="P823">
      <v>0</v>
    </oc>
    <nc r="P823"/>
  </rcc>
  <rcc rId="26457" sId="1" numFmtId="4">
    <oc r="Q823">
      <v>0</v>
    </oc>
    <nc r="Q823"/>
  </rcc>
  <rcc rId="26458" sId="1" numFmtId="4">
    <oc r="K824">
      <v>0</v>
    </oc>
    <nc r="K824"/>
  </rcc>
  <rcc rId="26459" sId="1" numFmtId="4">
    <oc r="L824">
      <v>0</v>
    </oc>
    <nc r="L824"/>
  </rcc>
  <rcc rId="26460" sId="1" numFmtId="4">
    <oc r="M824">
      <v>0</v>
    </oc>
    <nc r="M824"/>
  </rcc>
  <rcc rId="26461" sId="1" numFmtId="4">
    <oc r="N824">
      <v>0</v>
    </oc>
    <nc r="N824"/>
  </rcc>
  <rcc rId="26462" sId="1" numFmtId="4">
    <oc r="O824">
      <v>0</v>
    </oc>
    <nc r="O824"/>
  </rcc>
  <rcc rId="26463" sId="1" numFmtId="4">
    <oc r="P824">
      <v>0</v>
    </oc>
    <nc r="P824"/>
  </rcc>
  <rcc rId="26464" sId="1" numFmtId="4">
    <oc r="Q824">
      <v>0</v>
    </oc>
    <nc r="Q824"/>
  </rcc>
  <rcc rId="26465" sId="1" numFmtId="4">
    <oc r="K825">
      <v>0</v>
    </oc>
    <nc r="K825"/>
  </rcc>
  <rcc rId="26466" sId="1" numFmtId="4">
    <oc r="L825">
      <v>0</v>
    </oc>
    <nc r="L825"/>
  </rcc>
  <rcc rId="26467" sId="1" numFmtId="4">
    <oc r="M825">
      <v>0</v>
    </oc>
    <nc r="M825"/>
  </rcc>
  <rcc rId="26468" sId="1" numFmtId="4">
    <oc r="N825">
      <v>0</v>
    </oc>
    <nc r="N825"/>
  </rcc>
  <rcc rId="26469" sId="1" numFmtId="4">
    <oc r="O825">
      <v>0</v>
    </oc>
    <nc r="O825"/>
  </rcc>
  <rcc rId="26470" sId="1" numFmtId="4">
    <oc r="P825">
      <v>0</v>
    </oc>
    <nc r="P825"/>
  </rcc>
  <rcc rId="26471" sId="1" numFmtId="4">
    <oc r="Q825">
      <v>0</v>
    </oc>
    <nc r="Q825"/>
  </rcc>
  <rcc rId="26472" sId="1" numFmtId="4">
    <oc r="K826">
      <v>0</v>
    </oc>
    <nc r="K826"/>
  </rcc>
  <rcc rId="26473" sId="1" numFmtId="4">
    <oc r="L826">
      <v>0</v>
    </oc>
    <nc r="L826"/>
  </rcc>
  <rcc rId="26474" sId="1" numFmtId="4">
    <oc r="M826">
      <v>0</v>
    </oc>
    <nc r="M826"/>
  </rcc>
  <rcc rId="26475" sId="1" numFmtId="4">
    <oc r="N826">
      <v>0</v>
    </oc>
    <nc r="N826"/>
  </rcc>
  <rcc rId="26476" sId="1" numFmtId="4">
    <oc r="O826">
      <v>0</v>
    </oc>
    <nc r="O826"/>
  </rcc>
  <rcc rId="26477" sId="1" numFmtId="4">
    <oc r="P826">
      <v>0</v>
    </oc>
    <nc r="P826"/>
  </rcc>
  <rcc rId="26478" sId="1" numFmtId="4">
    <oc r="Q826">
      <v>0</v>
    </oc>
    <nc r="Q826"/>
  </rcc>
  <rcc rId="26479" sId="1" numFmtId="4">
    <oc r="K827">
      <v>0</v>
    </oc>
    <nc r="K827"/>
  </rcc>
  <rcc rId="26480" sId="1" numFmtId="4">
    <oc r="L827">
      <v>0</v>
    </oc>
    <nc r="L827"/>
  </rcc>
  <rcc rId="26481" sId="1" numFmtId="4">
    <oc r="M827">
      <v>0</v>
    </oc>
    <nc r="M827"/>
  </rcc>
  <rcc rId="26482" sId="1" numFmtId="4">
    <oc r="N827">
      <v>0</v>
    </oc>
    <nc r="N827"/>
  </rcc>
  <rcc rId="26483" sId="1" numFmtId="4">
    <oc r="O827">
      <v>0</v>
    </oc>
    <nc r="O827"/>
  </rcc>
  <rcc rId="26484" sId="1" numFmtId="4">
    <oc r="P827">
      <v>0</v>
    </oc>
    <nc r="P827"/>
  </rcc>
  <rcc rId="26485" sId="1" numFmtId="4">
    <oc r="Q827">
      <v>0</v>
    </oc>
    <nc r="Q827"/>
  </rcc>
  <rcc rId="26486" sId="1" numFmtId="4">
    <oc r="K828">
      <v>0</v>
    </oc>
    <nc r="K828"/>
  </rcc>
  <rcc rId="26487" sId="1" numFmtId="4">
    <oc r="L828">
      <v>0</v>
    </oc>
    <nc r="L828"/>
  </rcc>
  <rcc rId="26488" sId="1" numFmtId="4">
    <oc r="M828">
      <v>0</v>
    </oc>
    <nc r="M828"/>
  </rcc>
  <rcc rId="26489" sId="1" numFmtId="4">
    <oc r="N828">
      <v>0</v>
    </oc>
    <nc r="N828"/>
  </rcc>
  <rcc rId="26490" sId="1" numFmtId="4">
    <oc r="O828">
      <v>0</v>
    </oc>
    <nc r="O828"/>
  </rcc>
  <rcc rId="26491" sId="1" numFmtId="4">
    <oc r="P828">
      <v>0</v>
    </oc>
    <nc r="P828"/>
  </rcc>
  <rcc rId="26492" sId="1" numFmtId="4">
    <oc r="Q828">
      <v>0</v>
    </oc>
    <nc r="Q828"/>
  </rcc>
  <rcc rId="26493" sId="1" numFmtId="4">
    <oc r="K829">
      <v>0</v>
    </oc>
    <nc r="K829"/>
  </rcc>
  <rcc rId="26494" sId="1" numFmtId="4">
    <oc r="L829">
      <v>0</v>
    </oc>
    <nc r="L829"/>
  </rcc>
  <rcc rId="26495" sId="1" numFmtId="4">
    <oc r="M829">
      <v>0</v>
    </oc>
    <nc r="M829"/>
  </rcc>
  <rcc rId="26496" sId="1" numFmtId="4">
    <oc r="N829">
      <v>0</v>
    </oc>
    <nc r="N829"/>
  </rcc>
  <rcc rId="26497" sId="1" numFmtId="4">
    <oc r="O829">
      <v>0</v>
    </oc>
    <nc r="O829"/>
  </rcc>
  <rcc rId="26498" sId="1" numFmtId="4">
    <oc r="P829">
      <v>0</v>
    </oc>
    <nc r="P829"/>
  </rcc>
  <rcc rId="26499" sId="1" numFmtId="4">
    <oc r="Q829">
      <v>0</v>
    </oc>
    <nc r="Q829"/>
  </rcc>
  <rcc rId="26500" sId="1" numFmtId="4">
    <oc r="K830">
      <v>0</v>
    </oc>
    <nc r="K830"/>
  </rcc>
  <rcc rId="26501" sId="1" numFmtId="4">
    <oc r="L830">
      <v>0</v>
    </oc>
    <nc r="L830"/>
  </rcc>
  <rcc rId="26502" sId="1" numFmtId="4">
    <oc r="M830">
      <v>0</v>
    </oc>
    <nc r="M830"/>
  </rcc>
  <rcc rId="26503" sId="1" numFmtId="4">
    <oc r="N830">
      <v>0</v>
    </oc>
    <nc r="N830"/>
  </rcc>
  <rcc rId="26504" sId="1" numFmtId="4">
    <oc r="O830">
      <v>0</v>
    </oc>
    <nc r="O830"/>
  </rcc>
  <rcc rId="26505" sId="1" numFmtId="4">
    <oc r="P830">
      <v>0</v>
    </oc>
    <nc r="P830"/>
  </rcc>
  <rcc rId="26506" sId="1" numFmtId="4">
    <oc r="Q830">
      <v>0</v>
    </oc>
    <nc r="Q830"/>
  </rcc>
  <rcc rId="26507" sId="1" numFmtId="4">
    <oc r="K831">
      <v>0</v>
    </oc>
    <nc r="K831"/>
  </rcc>
  <rcc rId="26508" sId="1" numFmtId="4">
    <oc r="L831">
      <v>0</v>
    </oc>
    <nc r="L831"/>
  </rcc>
  <rcc rId="26509" sId="1" numFmtId="4">
    <oc r="M831">
      <v>0</v>
    </oc>
    <nc r="M831"/>
  </rcc>
  <rcc rId="26510" sId="1" numFmtId="4">
    <oc r="N831">
      <v>0</v>
    </oc>
    <nc r="N831"/>
  </rcc>
  <rcc rId="26511" sId="1" numFmtId="4">
    <oc r="O831">
      <v>0</v>
    </oc>
    <nc r="O831"/>
  </rcc>
  <rcc rId="26512" sId="1" numFmtId="4">
    <oc r="P831">
      <v>0</v>
    </oc>
    <nc r="P831"/>
  </rcc>
  <rcc rId="26513" sId="1" numFmtId="4">
    <oc r="Q831">
      <v>0</v>
    </oc>
    <nc r="Q831"/>
  </rcc>
  <rcc rId="26514" sId="1" numFmtId="4">
    <oc r="K832">
      <v>0</v>
    </oc>
    <nc r="K832"/>
  </rcc>
  <rcc rId="26515" sId="1" numFmtId="4">
    <oc r="L832">
      <v>0</v>
    </oc>
    <nc r="L832"/>
  </rcc>
  <rcc rId="26516" sId="1" numFmtId="4">
    <oc r="M832">
      <v>0</v>
    </oc>
    <nc r="M832"/>
  </rcc>
  <rcc rId="26517" sId="1" numFmtId="4">
    <oc r="N832">
      <v>0</v>
    </oc>
    <nc r="N832"/>
  </rcc>
  <rcc rId="26518" sId="1" numFmtId="4">
    <oc r="O832">
      <v>0</v>
    </oc>
    <nc r="O832"/>
  </rcc>
  <rcc rId="26519" sId="1" numFmtId="4">
    <oc r="P832">
      <v>0</v>
    </oc>
    <nc r="P832"/>
  </rcc>
  <rcc rId="26520" sId="1" numFmtId="4">
    <oc r="Q832">
      <v>0</v>
    </oc>
    <nc r="Q832"/>
  </rcc>
  <rcc rId="26521" sId="1" numFmtId="4">
    <oc r="K833">
      <v>0</v>
    </oc>
    <nc r="K833"/>
  </rcc>
  <rcc rId="26522" sId="1" numFmtId="4">
    <oc r="L833">
      <v>0</v>
    </oc>
    <nc r="L833"/>
  </rcc>
  <rcc rId="26523" sId="1" numFmtId="4">
    <oc r="M833">
      <v>0</v>
    </oc>
    <nc r="M833"/>
  </rcc>
  <rcc rId="26524" sId="1" numFmtId="4">
    <oc r="N833">
      <v>0</v>
    </oc>
    <nc r="N833"/>
  </rcc>
  <rcc rId="26525" sId="1" numFmtId="4">
    <oc r="O833">
      <v>0</v>
    </oc>
    <nc r="O833"/>
  </rcc>
  <rcc rId="26526" sId="1" numFmtId="4">
    <oc r="P833">
      <v>0</v>
    </oc>
    <nc r="P833"/>
  </rcc>
  <rcc rId="26527" sId="1" numFmtId="4">
    <oc r="Q833">
      <v>0</v>
    </oc>
    <nc r="Q833"/>
  </rcc>
  <rcc rId="26528" sId="1" numFmtId="4">
    <oc r="K834">
      <v>0</v>
    </oc>
    <nc r="K834"/>
  </rcc>
  <rcc rId="26529" sId="1" numFmtId="4">
    <oc r="L834">
      <v>0</v>
    </oc>
    <nc r="L834"/>
  </rcc>
  <rcc rId="26530" sId="1" numFmtId="4">
    <oc r="M834">
      <v>0</v>
    </oc>
    <nc r="M834"/>
  </rcc>
  <rcc rId="26531" sId="1" numFmtId="4">
    <oc r="N834">
      <v>0</v>
    </oc>
    <nc r="N834"/>
  </rcc>
  <rcc rId="26532" sId="1" numFmtId="4">
    <oc r="O834">
      <v>0</v>
    </oc>
    <nc r="O834"/>
  </rcc>
  <rcc rId="26533" sId="1" numFmtId="4">
    <oc r="P834">
      <v>0</v>
    </oc>
    <nc r="P834"/>
  </rcc>
  <rcc rId="26534" sId="1" numFmtId="4">
    <oc r="Q834">
      <v>0</v>
    </oc>
    <nc r="Q834"/>
  </rcc>
  <rcc rId="26535" sId="1" numFmtId="4">
    <oc r="K835">
      <v>0</v>
    </oc>
    <nc r="K835"/>
  </rcc>
  <rcc rId="26536" sId="1" numFmtId="4">
    <oc r="L835">
      <v>0</v>
    </oc>
    <nc r="L835"/>
  </rcc>
  <rcc rId="26537" sId="1" numFmtId="4">
    <oc r="M835">
      <v>0</v>
    </oc>
    <nc r="M835"/>
  </rcc>
  <rcc rId="26538" sId="1" numFmtId="4">
    <oc r="N835">
      <v>0</v>
    </oc>
    <nc r="N835"/>
  </rcc>
  <rcc rId="26539" sId="1" numFmtId="4">
    <oc r="O835">
      <v>0</v>
    </oc>
    <nc r="O835"/>
  </rcc>
  <rcc rId="26540" sId="1" numFmtId="4">
    <oc r="P835">
      <v>0</v>
    </oc>
    <nc r="P835"/>
  </rcc>
  <rcc rId="26541" sId="1" numFmtId="4">
    <oc r="Q835">
      <v>0</v>
    </oc>
    <nc r="Q835"/>
  </rcc>
  <rcc rId="26542" sId="1" numFmtId="4">
    <oc r="K836">
      <v>0</v>
    </oc>
    <nc r="K836"/>
  </rcc>
  <rcc rId="26543" sId="1" numFmtId="4">
    <oc r="L836">
      <v>0</v>
    </oc>
    <nc r="L836"/>
  </rcc>
  <rcc rId="26544" sId="1" numFmtId="4">
    <oc r="M836">
      <v>0</v>
    </oc>
    <nc r="M836"/>
  </rcc>
  <rcc rId="26545" sId="1" numFmtId="4">
    <oc r="N836">
      <v>0</v>
    </oc>
    <nc r="N836"/>
  </rcc>
  <rcc rId="26546" sId="1" numFmtId="4">
    <oc r="O836">
      <v>0</v>
    </oc>
    <nc r="O836"/>
  </rcc>
  <rcc rId="26547" sId="1" numFmtId="4">
    <oc r="P836">
      <v>0</v>
    </oc>
    <nc r="P836"/>
  </rcc>
  <rcc rId="26548" sId="1" numFmtId="4">
    <oc r="Q836">
      <v>0</v>
    </oc>
    <nc r="Q836"/>
  </rcc>
  <rcc rId="26549" sId="1" numFmtId="4">
    <oc r="K837">
      <v>0</v>
    </oc>
    <nc r="K837"/>
  </rcc>
  <rcc rId="26550" sId="1" numFmtId="4">
    <oc r="L837">
      <v>0</v>
    </oc>
    <nc r="L837"/>
  </rcc>
  <rcc rId="26551" sId="1" numFmtId="4">
    <oc r="M837">
      <v>0</v>
    </oc>
    <nc r="M837"/>
  </rcc>
  <rcc rId="26552" sId="1" numFmtId="4">
    <oc r="N837">
      <v>0</v>
    </oc>
    <nc r="N837"/>
  </rcc>
  <rcc rId="26553" sId="1" numFmtId="4">
    <oc r="O837">
      <v>0</v>
    </oc>
    <nc r="O837"/>
  </rcc>
  <rcc rId="26554" sId="1" numFmtId="4">
    <oc r="P837">
      <v>0</v>
    </oc>
    <nc r="P837"/>
  </rcc>
  <rcc rId="26555" sId="1" numFmtId="4">
    <oc r="Q837">
      <v>0</v>
    </oc>
    <nc r="Q837"/>
  </rcc>
  <rcc rId="26556" sId="1" numFmtId="4">
    <oc r="K838">
      <v>0</v>
    </oc>
    <nc r="K838"/>
  </rcc>
  <rcc rId="26557" sId="1" numFmtId="4">
    <oc r="L838">
      <v>0</v>
    </oc>
    <nc r="L838"/>
  </rcc>
  <rcc rId="26558" sId="1" numFmtId="4">
    <oc r="M838">
      <v>0</v>
    </oc>
    <nc r="M838"/>
  </rcc>
  <rcc rId="26559" sId="1" numFmtId="4">
    <oc r="N838">
      <v>0</v>
    </oc>
    <nc r="N838"/>
  </rcc>
  <rcc rId="26560" sId="1" numFmtId="4">
    <oc r="O838">
      <v>0</v>
    </oc>
    <nc r="O838"/>
  </rcc>
  <rcc rId="26561" sId="1" numFmtId="4">
    <oc r="P838">
      <v>0</v>
    </oc>
    <nc r="P838"/>
  </rcc>
  <rcc rId="26562" sId="1" numFmtId="4">
    <oc r="Q838">
      <v>0</v>
    </oc>
    <nc r="Q838"/>
  </rcc>
  <rcc rId="26563" sId="1" numFmtId="4">
    <oc r="K839">
      <v>0</v>
    </oc>
    <nc r="K839"/>
  </rcc>
  <rcc rId="26564" sId="1" numFmtId="4">
    <oc r="L839">
      <v>0</v>
    </oc>
    <nc r="L839"/>
  </rcc>
  <rcc rId="26565" sId="1" numFmtId="4">
    <oc r="M839">
      <v>0</v>
    </oc>
    <nc r="M839"/>
  </rcc>
  <rcc rId="26566" sId="1" numFmtId="4">
    <oc r="N839">
      <v>0</v>
    </oc>
    <nc r="N839"/>
  </rcc>
  <rcc rId="26567" sId="1" numFmtId="4">
    <oc r="O839">
      <v>0</v>
    </oc>
    <nc r="O839"/>
  </rcc>
  <rcc rId="26568" sId="1" numFmtId="4">
    <oc r="P839">
      <v>0</v>
    </oc>
    <nc r="P839"/>
  </rcc>
  <rcc rId="26569" sId="1" numFmtId="4">
    <oc r="Q839">
      <v>0</v>
    </oc>
    <nc r="Q839"/>
  </rcc>
  <rcc rId="26570" sId="1" numFmtId="4">
    <oc r="K840">
      <v>0</v>
    </oc>
    <nc r="K840"/>
  </rcc>
  <rcc rId="26571" sId="1" numFmtId="4">
    <oc r="L840">
      <v>0</v>
    </oc>
    <nc r="L840"/>
  </rcc>
  <rcc rId="26572" sId="1" numFmtId="4">
    <oc r="M840">
      <v>0</v>
    </oc>
    <nc r="M840"/>
  </rcc>
  <rcc rId="26573" sId="1" numFmtId="4">
    <oc r="N840">
      <v>0</v>
    </oc>
    <nc r="N840"/>
  </rcc>
  <rcc rId="26574" sId="1" numFmtId="4">
    <oc r="O840">
      <v>0</v>
    </oc>
    <nc r="O840"/>
  </rcc>
  <rcc rId="26575" sId="1" numFmtId="4">
    <oc r="P840">
      <v>0</v>
    </oc>
    <nc r="P840"/>
  </rcc>
  <rcc rId="26576" sId="1" numFmtId="4">
    <oc r="Q840">
      <v>0</v>
    </oc>
    <nc r="Q840"/>
  </rcc>
  <rcc rId="26577" sId="1" numFmtId="4">
    <oc r="K841">
      <v>0</v>
    </oc>
    <nc r="K841"/>
  </rcc>
  <rcc rId="26578" sId="1" numFmtId="4">
    <oc r="L841">
      <v>0</v>
    </oc>
    <nc r="L841"/>
  </rcc>
  <rcc rId="26579" sId="1" numFmtId="4">
    <oc r="M841">
      <v>0</v>
    </oc>
    <nc r="M841"/>
  </rcc>
  <rcc rId="26580" sId="1" numFmtId="4">
    <oc r="N841">
      <v>0</v>
    </oc>
    <nc r="N841"/>
  </rcc>
  <rcc rId="26581" sId="1" numFmtId="4">
    <oc r="O841">
      <v>0</v>
    </oc>
    <nc r="O841"/>
  </rcc>
  <rcc rId="26582" sId="1" numFmtId="4">
    <oc r="P841">
      <v>0</v>
    </oc>
    <nc r="P841"/>
  </rcc>
  <rcc rId="26583" sId="1" numFmtId="4">
    <oc r="Q841">
      <v>0</v>
    </oc>
    <nc r="Q841"/>
  </rcc>
  <rcc rId="26584" sId="1" numFmtId="4">
    <oc r="K842">
      <v>0</v>
    </oc>
    <nc r="K842"/>
  </rcc>
  <rcc rId="26585" sId="1" numFmtId="4">
    <oc r="L842">
      <v>0</v>
    </oc>
    <nc r="L842"/>
  </rcc>
  <rcc rId="26586" sId="1" numFmtId="4">
    <oc r="M842">
      <v>0</v>
    </oc>
    <nc r="M842"/>
  </rcc>
  <rcc rId="26587" sId="1" numFmtId="4">
    <oc r="N842">
      <v>0</v>
    </oc>
    <nc r="N842"/>
  </rcc>
  <rcc rId="26588" sId="1" numFmtId="4">
    <oc r="O842">
      <v>0</v>
    </oc>
    <nc r="O842"/>
  </rcc>
  <rcc rId="26589" sId="1" numFmtId="4">
    <oc r="P842">
      <v>0</v>
    </oc>
    <nc r="P842"/>
  </rcc>
  <rcc rId="26590" sId="1" numFmtId="4">
    <oc r="Q842">
      <v>0</v>
    </oc>
    <nc r="Q842"/>
  </rcc>
  <rcc rId="26591" sId="1" numFmtId="4">
    <oc r="K843">
      <v>0</v>
    </oc>
    <nc r="K843"/>
  </rcc>
  <rcc rId="26592" sId="1" numFmtId="4">
    <oc r="L843">
      <v>0</v>
    </oc>
    <nc r="L843"/>
  </rcc>
  <rcc rId="26593" sId="1" numFmtId="4">
    <oc r="M843">
      <v>0</v>
    </oc>
    <nc r="M843"/>
  </rcc>
  <rcc rId="26594" sId="1" numFmtId="4">
    <oc r="N843">
      <v>0</v>
    </oc>
    <nc r="N843"/>
  </rcc>
  <rcc rId="26595" sId="1" numFmtId="4">
    <oc r="O843">
      <v>0</v>
    </oc>
    <nc r="O843"/>
  </rcc>
  <rcc rId="26596" sId="1" numFmtId="4">
    <oc r="P843">
      <v>0</v>
    </oc>
    <nc r="P843"/>
  </rcc>
  <rcc rId="26597" sId="1" numFmtId="4">
    <oc r="Q843">
      <v>0</v>
    </oc>
    <nc r="Q843"/>
  </rcc>
  <rcc rId="26598" sId="1" numFmtId="4">
    <oc r="K844">
      <v>0</v>
    </oc>
    <nc r="K844"/>
  </rcc>
  <rcc rId="26599" sId="1" numFmtId="4">
    <oc r="L844">
      <v>0</v>
    </oc>
    <nc r="L844"/>
  </rcc>
  <rcc rId="26600" sId="1" numFmtId="4">
    <oc r="M844">
      <v>0</v>
    </oc>
    <nc r="M844"/>
  </rcc>
  <rcc rId="26601" sId="1" numFmtId="4">
    <oc r="N844">
      <v>0</v>
    </oc>
    <nc r="N844"/>
  </rcc>
  <rcc rId="26602" sId="1" numFmtId="4">
    <oc r="O844">
      <v>0</v>
    </oc>
    <nc r="O844"/>
  </rcc>
  <rcc rId="26603" sId="1" numFmtId="4">
    <oc r="P844">
      <v>0</v>
    </oc>
    <nc r="P844"/>
  </rcc>
  <rcc rId="26604" sId="1" numFmtId="4">
    <oc r="Q844">
      <v>0</v>
    </oc>
    <nc r="Q844"/>
  </rcc>
  <rcc rId="26605" sId="1" numFmtId="4">
    <oc r="K845">
      <v>0</v>
    </oc>
    <nc r="K845"/>
  </rcc>
  <rcc rId="26606" sId="1" numFmtId="4">
    <oc r="L845">
      <v>0</v>
    </oc>
    <nc r="L845"/>
  </rcc>
  <rcc rId="26607" sId="1" numFmtId="4">
    <oc r="M845">
      <v>0</v>
    </oc>
    <nc r="M845"/>
  </rcc>
  <rcc rId="26608" sId="1" numFmtId="4">
    <oc r="N845">
      <v>0</v>
    </oc>
    <nc r="N845"/>
  </rcc>
  <rcc rId="26609" sId="1" numFmtId="4">
    <oc r="O845">
      <v>0</v>
    </oc>
    <nc r="O845"/>
  </rcc>
  <rcc rId="26610" sId="1" numFmtId="4">
    <oc r="P845">
      <v>0</v>
    </oc>
    <nc r="P845"/>
  </rcc>
  <rcc rId="26611" sId="1" numFmtId="4">
    <oc r="Q845">
      <v>0</v>
    </oc>
    <nc r="Q845"/>
  </rcc>
  <rcc rId="26612" sId="1" numFmtId="4">
    <oc r="K846">
      <v>0</v>
    </oc>
    <nc r="K846"/>
  </rcc>
  <rcc rId="26613" sId="1" numFmtId="4">
    <oc r="L846">
      <v>0</v>
    </oc>
    <nc r="L846"/>
  </rcc>
  <rcc rId="26614" sId="1" numFmtId="4">
    <oc r="M846">
      <v>0</v>
    </oc>
    <nc r="M846"/>
  </rcc>
  <rcc rId="26615" sId="1" numFmtId="4">
    <oc r="N846">
      <v>0</v>
    </oc>
    <nc r="N846"/>
  </rcc>
  <rcc rId="26616" sId="1" numFmtId="4">
    <oc r="O846">
      <v>0</v>
    </oc>
    <nc r="O846"/>
  </rcc>
  <rcc rId="26617" sId="1" numFmtId="4">
    <oc r="P846">
      <v>0</v>
    </oc>
    <nc r="P846"/>
  </rcc>
  <rcc rId="26618" sId="1" numFmtId="4">
    <oc r="Q846">
      <v>0</v>
    </oc>
    <nc r="Q846"/>
  </rcc>
  <rcc rId="26619" sId="1" numFmtId="4">
    <oc r="K847">
      <v>0</v>
    </oc>
    <nc r="K847"/>
  </rcc>
  <rcc rId="26620" sId="1" numFmtId="4">
    <oc r="L847">
      <v>0</v>
    </oc>
    <nc r="L847"/>
  </rcc>
  <rcc rId="26621" sId="1" numFmtId="4">
    <oc r="M847">
      <v>0</v>
    </oc>
    <nc r="M847"/>
  </rcc>
  <rcc rId="26622" sId="1" numFmtId="4">
    <oc r="N847">
      <v>0</v>
    </oc>
    <nc r="N847"/>
  </rcc>
  <rcc rId="26623" sId="1" numFmtId="4">
    <oc r="O847">
      <v>0</v>
    </oc>
    <nc r="O847"/>
  </rcc>
  <rcc rId="26624" sId="1" numFmtId="4">
    <oc r="P847">
      <v>0</v>
    </oc>
    <nc r="P847"/>
  </rcc>
  <rcc rId="26625" sId="1" numFmtId="4">
    <oc r="Q847">
      <v>0</v>
    </oc>
    <nc r="Q847"/>
  </rcc>
  <rcc rId="26626" sId="1" numFmtId="4">
    <oc r="K848">
      <v>0</v>
    </oc>
    <nc r="K848"/>
  </rcc>
  <rcc rId="26627" sId="1" numFmtId="4">
    <oc r="L848">
      <v>0</v>
    </oc>
    <nc r="L848"/>
  </rcc>
  <rcc rId="26628" sId="1" numFmtId="4">
    <oc r="M848">
      <v>0</v>
    </oc>
    <nc r="M848"/>
  </rcc>
  <rcc rId="26629" sId="1" numFmtId="4">
    <oc r="N848">
      <v>0</v>
    </oc>
    <nc r="N848"/>
  </rcc>
  <rcc rId="26630" sId="1" numFmtId="4">
    <oc r="O848">
      <v>0</v>
    </oc>
    <nc r="O848"/>
  </rcc>
  <rcc rId="26631" sId="1" numFmtId="4">
    <oc r="P848">
      <v>0</v>
    </oc>
    <nc r="P848"/>
  </rcc>
  <rcc rId="26632" sId="1" numFmtId="4">
    <oc r="Q848">
      <v>0</v>
    </oc>
    <nc r="Q848"/>
  </rcc>
  <rcc rId="26633" sId="1" numFmtId="4">
    <oc r="K849">
      <v>0</v>
    </oc>
    <nc r="K849"/>
  </rcc>
  <rcc rId="26634" sId="1" numFmtId="4">
    <oc r="L849">
      <v>0</v>
    </oc>
    <nc r="L849"/>
  </rcc>
  <rcc rId="26635" sId="1" numFmtId="4">
    <oc r="M849">
      <v>0</v>
    </oc>
    <nc r="M849"/>
  </rcc>
  <rcc rId="26636" sId="1" numFmtId="4">
    <oc r="N849">
      <v>0</v>
    </oc>
    <nc r="N849"/>
  </rcc>
  <rcc rId="26637" sId="1" numFmtId="4">
    <oc r="O849">
      <v>0</v>
    </oc>
    <nc r="O849"/>
  </rcc>
  <rcc rId="26638" sId="1" numFmtId="4">
    <oc r="P849">
      <v>0</v>
    </oc>
    <nc r="P849"/>
  </rcc>
  <rcc rId="26639" sId="1" numFmtId="4">
    <oc r="Q849">
      <v>0</v>
    </oc>
    <nc r="Q849"/>
  </rcc>
  <rcc rId="26640" sId="1" numFmtId="4">
    <oc r="K850">
      <v>0</v>
    </oc>
    <nc r="K850"/>
  </rcc>
  <rcc rId="26641" sId="1" numFmtId="4">
    <oc r="L850">
      <v>0</v>
    </oc>
    <nc r="L850"/>
  </rcc>
  <rcc rId="26642" sId="1" numFmtId="4">
    <oc r="M850">
      <v>0</v>
    </oc>
    <nc r="M850"/>
  </rcc>
  <rcc rId="26643" sId="1" numFmtId="4">
    <oc r="N850">
      <v>0</v>
    </oc>
    <nc r="N850"/>
  </rcc>
  <rcc rId="26644" sId="1" numFmtId="4">
    <oc r="O850">
      <v>0</v>
    </oc>
    <nc r="O850"/>
  </rcc>
  <rcc rId="26645" sId="1" numFmtId="4">
    <oc r="P850">
      <v>0</v>
    </oc>
    <nc r="P850"/>
  </rcc>
  <rcc rId="26646" sId="1" numFmtId="4">
    <oc r="Q850">
      <v>0</v>
    </oc>
    <nc r="Q850"/>
  </rcc>
  <rcc rId="26647" sId="1" numFmtId="4">
    <oc r="K851">
      <v>0</v>
    </oc>
    <nc r="K851"/>
  </rcc>
  <rcc rId="26648" sId="1" numFmtId="4">
    <oc r="L851">
      <v>0</v>
    </oc>
    <nc r="L851"/>
  </rcc>
  <rcc rId="26649" sId="1" numFmtId="4">
    <oc r="M851">
      <v>0</v>
    </oc>
    <nc r="M851"/>
  </rcc>
  <rcc rId="26650" sId="1" numFmtId="4">
    <oc r="N851">
      <v>0</v>
    </oc>
    <nc r="N851"/>
  </rcc>
  <rcc rId="26651" sId="1" numFmtId="4">
    <oc r="O851">
      <v>0</v>
    </oc>
    <nc r="O851"/>
  </rcc>
  <rcc rId="26652" sId="1" numFmtId="4">
    <oc r="P851">
      <v>0</v>
    </oc>
    <nc r="P851"/>
  </rcc>
  <rcc rId="26653" sId="1" numFmtId="4">
    <oc r="Q851">
      <v>0</v>
    </oc>
    <nc r="Q851"/>
  </rcc>
  <rcc rId="26654" sId="1" numFmtId="4">
    <oc r="K852">
      <v>0</v>
    </oc>
    <nc r="K852"/>
  </rcc>
  <rcc rId="26655" sId="1" numFmtId="4">
    <oc r="L852">
      <v>0</v>
    </oc>
    <nc r="L852"/>
  </rcc>
  <rcc rId="26656" sId="1" numFmtId="4">
    <oc r="M852">
      <v>0</v>
    </oc>
    <nc r="M852"/>
  </rcc>
  <rcc rId="26657" sId="1" numFmtId="4">
    <oc r="N852">
      <v>0</v>
    </oc>
    <nc r="N852"/>
  </rcc>
  <rcc rId="26658" sId="1" numFmtId="4">
    <oc r="O852">
      <v>0</v>
    </oc>
    <nc r="O852"/>
  </rcc>
  <rcc rId="26659" sId="1" numFmtId="4">
    <oc r="P852">
      <v>0</v>
    </oc>
    <nc r="P852"/>
  </rcc>
  <rcc rId="26660" sId="1" numFmtId="4">
    <oc r="Q852">
      <v>0</v>
    </oc>
    <nc r="Q852"/>
  </rcc>
  <rcc rId="26661" sId="1" numFmtId="4">
    <oc r="K853">
      <v>0</v>
    </oc>
    <nc r="K853"/>
  </rcc>
  <rcc rId="26662" sId="1" numFmtId="4">
    <oc r="L853">
      <v>0</v>
    </oc>
    <nc r="L853"/>
  </rcc>
  <rcc rId="26663" sId="1" numFmtId="4">
    <oc r="M853">
      <v>0</v>
    </oc>
    <nc r="M853"/>
  </rcc>
  <rcc rId="26664" sId="1" numFmtId="4">
    <oc r="N853">
      <v>0</v>
    </oc>
    <nc r="N853"/>
  </rcc>
  <rcc rId="26665" sId="1" numFmtId="4">
    <oc r="O853">
      <v>0</v>
    </oc>
    <nc r="O853"/>
  </rcc>
  <rcc rId="26666" sId="1" numFmtId="4">
    <oc r="P853">
      <v>0</v>
    </oc>
    <nc r="P853"/>
  </rcc>
  <rcc rId="26667" sId="1" numFmtId="4">
    <oc r="Q853">
      <v>0</v>
    </oc>
    <nc r="Q853"/>
  </rcc>
  <rcc rId="26668" sId="1" numFmtId="4">
    <oc r="K854">
      <v>0</v>
    </oc>
    <nc r="K854"/>
  </rcc>
  <rcc rId="26669" sId="1" numFmtId="4">
    <oc r="L854">
      <v>0</v>
    </oc>
    <nc r="L854"/>
  </rcc>
  <rcc rId="26670" sId="1" numFmtId="4">
    <oc r="M854">
      <v>0</v>
    </oc>
    <nc r="M854"/>
  </rcc>
  <rcc rId="26671" sId="1" numFmtId="4">
    <oc r="N854">
      <v>0</v>
    </oc>
    <nc r="N854"/>
  </rcc>
  <rcc rId="26672" sId="1" numFmtId="4">
    <oc r="O854">
      <v>0</v>
    </oc>
    <nc r="O854"/>
  </rcc>
  <rcc rId="26673" sId="1" numFmtId="4">
    <oc r="P854">
      <v>0</v>
    </oc>
    <nc r="P854"/>
  </rcc>
  <rcc rId="26674" sId="1" numFmtId="4">
    <oc r="Q854">
      <v>0</v>
    </oc>
    <nc r="Q854"/>
  </rcc>
  <rcc rId="26675" sId="1" numFmtId="4">
    <oc r="K855">
      <v>0</v>
    </oc>
    <nc r="K855"/>
  </rcc>
  <rcc rId="26676" sId="1" numFmtId="4">
    <oc r="L855">
      <v>0</v>
    </oc>
    <nc r="L855"/>
  </rcc>
  <rcc rId="26677" sId="1" numFmtId="4">
    <oc r="M855">
      <v>0</v>
    </oc>
    <nc r="M855"/>
  </rcc>
  <rcc rId="26678" sId="1" numFmtId="4">
    <oc r="N855">
      <v>0</v>
    </oc>
    <nc r="N855"/>
  </rcc>
  <rcc rId="26679" sId="1" numFmtId="4">
    <oc r="O855">
      <v>0</v>
    </oc>
    <nc r="O855"/>
  </rcc>
  <rcc rId="26680" sId="1" numFmtId="4">
    <oc r="P855">
      <v>0</v>
    </oc>
    <nc r="P855"/>
  </rcc>
  <rcc rId="26681" sId="1" numFmtId="4">
    <oc r="Q855">
      <v>0</v>
    </oc>
    <nc r="Q855"/>
  </rcc>
  <rcc rId="26682" sId="1" numFmtId="4">
    <oc r="K856">
      <v>0</v>
    </oc>
    <nc r="K856"/>
  </rcc>
  <rcc rId="26683" sId="1" numFmtId="4">
    <oc r="L856">
      <v>0</v>
    </oc>
    <nc r="L856"/>
  </rcc>
  <rcc rId="26684" sId="1" numFmtId="4">
    <oc r="M856">
      <v>0</v>
    </oc>
    <nc r="M856"/>
  </rcc>
  <rcc rId="26685" sId="1" numFmtId="4">
    <oc r="N856">
      <v>0</v>
    </oc>
    <nc r="N856"/>
  </rcc>
  <rcc rId="26686" sId="1" numFmtId="4">
    <oc r="O856">
      <v>0</v>
    </oc>
    <nc r="O856"/>
  </rcc>
  <rcc rId="26687" sId="1" numFmtId="4">
    <oc r="P856">
      <v>0</v>
    </oc>
    <nc r="P856"/>
  </rcc>
  <rcc rId="26688" sId="1" numFmtId="4">
    <oc r="Q856">
      <v>0</v>
    </oc>
    <nc r="Q856"/>
  </rcc>
  <rcc rId="26689" sId="1" numFmtId="4">
    <oc r="K857">
      <v>0</v>
    </oc>
    <nc r="K857"/>
  </rcc>
  <rcc rId="26690" sId="1" numFmtId="4">
    <oc r="L857">
      <v>0</v>
    </oc>
    <nc r="L857"/>
  </rcc>
  <rcc rId="26691" sId="1" numFmtId="4">
    <oc r="M857">
      <v>0</v>
    </oc>
    <nc r="M857"/>
  </rcc>
  <rcc rId="26692" sId="1" numFmtId="4">
    <oc r="N857">
      <v>0</v>
    </oc>
    <nc r="N857"/>
  </rcc>
  <rcc rId="26693" sId="1" numFmtId="4">
    <oc r="O857">
      <v>0</v>
    </oc>
    <nc r="O857"/>
  </rcc>
  <rcc rId="26694" sId="1" numFmtId="4">
    <oc r="P857">
      <v>0</v>
    </oc>
    <nc r="P857"/>
  </rcc>
  <rcc rId="26695" sId="1" numFmtId="4">
    <oc r="Q857">
      <v>0</v>
    </oc>
    <nc r="Q857"/>
  </rcc>
  <rcc rId="26696" sId="1" numFmtId="4">
    <oc r="K858">
      <v>0</v>
    </oc>
    <nc r="K858"/>
  </rcc>
  <rcc rId="26697" sId="1" numFmtId="4">
    <oc r="L858">
      <v>0</v>
    </oc>
    <nc r="L858"/>
  </rcc>
  <rcc rId="26698" sId="1" numFmtId="4">
    <oc r="M858">
      <v>0</v>
    </oc>
    <nc r="M858"/>
  </rcc>
  <rcc rId="26699" sId="1" numFmtId="4">
    <oc r="N858">
      <v>0</v>
    </oc>
    <nc r="N858"/>
  </rcc>
  <rcc rId="26700" sId="1" numFmtId="4">
    <oc r="O858">
      <v>0</v>
    </oc>
    <nc r="O858"/>
  </rcc>
  <rcc rId="26701" sId="1" numFmtId="4">
    <oc r="P858">
      <v>0</v>
    </oc>
    <nc r="P858"/>
  </rcc>
  <rcc rId="26702" sId="1" numFmtId="4">
    <oc r="Q858">
      <v>0</v>
    </oc>
    <nc r="Q858"/>
  </rcc>
  <rcc rId="26703" sId="1" numFmtId="4">
    <oc r="K859">
      <v>0</v>
    </oc>
    <nc r="K859"/>
  </rcc>
  <rcc rId="26704" sId="1" numFmtId="4">
    <oc r="L859">
      <v>0</v>
    </oc>
    <nc r="L859"/>
  </rcc>
  <rcc rId="26705" sId="1" numFmtId="4">
    <oc r="M859">
      <v>0</v>
    </oc>
    <nc r="M859"/>
  </rcc>
  <rcc rId="26706" sId="1" numFmtId="4">
    <oc r="N859">
      <v>0</v>
    </oc>
    <nc r="N859"/>
  </rcc>
  <rcc rId="26707" sId="1" numFmtId="4">
    <oc r="O859">
      <v>0</v>
    </oc>
    <nc r="O859"/>
  </rcc>
  <rcc rId="26708" sId="1" numFmtId="4">
    <oc r="P859">
      <v>0</v>
    </oc>
    <nc r="P859"/>
  </rcc>
  <rcc rId="26709" sId="1" numFmtId="4">
    <oc r="Q859">
      <v>0</v>
    </oc>
    <nc r="Q859"/>
  </rcc>
  <rcc rId="26710" sId="1" numFmtId="4">
    <oc r="K860">
      <v>0</v>
    </oc>
    <nc r="K860"/>
  </rcc>
  <rcc rId="26711" sId="1" numFmtId="4">
    <oc r="L860">
      <v>0</v>
    </oc>
    <nc r="L860"/>
  </rcc>
  <rcc rId="26712" sId="1" numFmtId="4">
    <oc r="M860">
      <v>0</v>
    </oc>
    <nc r="M860"/>
  </rcc>
  <rcc rId="26713" sId="1" numFmtId="4">
    <oc r="N860">
      <v>0</v>
    </oc>
    <nc r="N860"/>
  </rcc>
  <rcc rId="26714" sId="1" numFmtId="4">
    <oc r="O860">
      <v>0</v>
    </oc>
    <nc r="O860"/>
  </rcc>
  <rcc rId="26715" sId="1" numFmtId="4">
    <oc r="P860">
      <v>0</v>
    </oc>
    <nc r="P860"/>
  </rcc>
  <rcc rId="26716" sId="1" numFmtId="4">
    <oc r="Q860">
      <v>0</v>
    </oc>
    <nc r="Q860"/>
  </rcc>
  <rcc rId="26717" sId="1" numFmtId="4">
    <oc r="K861">
      <v>0</v>
    </oc>
    <nc r="K861"/>
  </rcc>
  <rcc rId="26718" sId="1" numFmtId="4">
    <oc r="L861">
      <v>0</v>
    </oc>
    <nc r="L861"/>
  </rcc>
  <rcc rId="26719" sId="1" numFmtId="4">
    <oc r="M861">
      <v>0</v>
    </oc>
    <nc r="M861"/>
  </rcc>
  <rcc rId="26720" sId="1" numFmtId="4">
    <oc r="N861">
      <v>0</v>
    </oc>
    <nc r="N861"/>
  </rcc>
  <rcc rId="26721" sId="1" numFmtId="4">
    <oc r="O861">
      <v>0</v>
    </oc>
    <nc r="O861"/>
  </rcc>
  <rcc rId="26722" sId="1" numFmtId="4">
    <oc r="P861">
      <v>0</v>
    </oc>
    <nc r="P861"/>
  </rcc>
  <rcc rId="26723" sId="1" numFmtId="4">
    <oc r="Q861">
      <v>0</v>
    </oc>
    <nc r="Q861"/>
  </rcc>
  <rcc rId="26724" sId="1" numFmtId="4">
    <oc r="K862">
      <v>0</v>
    </oc>
    <nc r="K862"/>
  </rcc>
  <rcc rId="26725" sId="1" numFmtId="4">
    <oc r="L862">
      <v>0</v>
    </oc>
    <nc r="L862"/>
  </rcc>
  <rcc rId="26726" sId="1" numFmtId="4">
    <oc r="M862">
      <v>0</v>
    </oc>
    <nc r="M862"/>
  </rcc>
  <rcc rId="26727" sId="1" numFmtId="4">
    <oc r="N862">
      <v>0</v>
    </oc>
    <nc r="N862"/>
  </rcc>
  <rcc rId="26728" sId="1" numFmtId="4">
    <oc r="O862">
      <v>0</v>
    </oc>
    <nc r="O862"/>
  </rcc>
  <rcc rId="26729" sId="1" numFmtId="4">
    <oc r="P862">
      <v>0</v>
    </oc>
    <nc r="P862"/>
  </rcc>
  <rcc rId="26730" sId="1" numFmtId="4">
    <oc r="Q862">
      <v>0</v>
    </oc>
    <nc r="Q862"/>
  </rcc>
  <rcc rId="26731" sId="1" numFmtId="4">
    <oc r="K863">
      <v>0</v>
    </oc>
    <nc r="K863"/>
  </rcc>
  <rcc rId="26732" sId="1" numFmtId="4">
    <oc r="L863">
      <v>0</v>
    </oc>
    <nc r="L863"/>
  </rcc>
  <rcc rId="26733" sId="1" numFmtId="4">
    <oc r="M863">
      <v>0</v>
    </oc>
    <nc r="M863"/>
  </rcc>
  <rcc rId="26734" sId="1" numFmtId="4">
    <oc r="N863">
      <v>0</v>
    </oc>
    <nc r="N863"/>
  </rcc>
  <rcc rId="26735" sId="1" numFmtId="4">
    <oc r="O863">
      <v>0</v>
    </oc>
    <nc r="O863"/>
  </rcc>
  <rcc rId="26736" sId="1" numFmtId="4">
    <oc r="P863">
      <v>0</v>
    </oc>
    <nc r="P863"/>
  </rcc>
  <rcc rId="26737" sId="1" numFmtId="4">
    <oc r="Q863">
      <v>0</v>
    </oc>
    <nc r="Q863"/>
  </rcc>
  <rcc rId="26738" sId="1" numFmtId="4">
    <oc r="K864">
      <v>0</v>
    </oc>
    <nc r="K864"/>
  </rcc>
  <rcc rId="26739" sId="1" numFmtId="4">
    <oc r="L864">
      <v>0</v>
    </oc>
    <nc r="L864"/>
  </rcc>
  <rcc rId="26740" sId="1" numFmtId="4">
    <oc r="M864">
      <v>0</v>
    </oc>
    <nc r="M864"/>
  </rcc>
  <rcc rId="26741" sId="1" numFmtId="4">
    <oc r="N864">
      <v>0</v>
    </oc>
    <nc r="N864"/>
  </rcc>
  <rcc rId="26742" sId="1" numFmtId="4">
    <oc r="O864">
      <v>0</v>
    </oc>
    <nc r="O864"/>
  </rcc>
  <rcc rId="26743" sId="1" numFmtId="4">
    <oc r="P864">
      <v>0</v>
    </oc>
    <nc r="P864"/>
  </rcc>
  <rcc rId="26744" sId="1" numFmtId="4">
    <oc r="Q864">
      <v>0</v>
    </oc>
    <nc r="Q864"/>
  </rcc>
  <rcc rId="26745" sId="1" numFmtId="4">
    <oc r="K865">
      <v>0</v>
    </oc>
    <nc r="K865"/>
  </rcc>
  <rcc rId="26746" sId="1" numFmtId="4">
    <oc r="L865">
      <v>0</v>
    </oc>
    <nc r="L865"/>
  </rcc>
  <rcc rId="26747" sId="1" numFmtId="4">
    <oc r="M865">
      <v>0</v>
    </oc>
    <nc r="M865"/>
  </rcc>
  <rcc rId="26748" sId="1" numFmtId="4">
    <oc r="N865">
      <v>0</v>
    </oc>
    <nc r="N865"/>
  </rcc>
  <rcc rId="26749" sId="1" numFmtId="4">
    <oc r="O865">
      <v>0</v>
    </oc>
    <nc r="O865"/>
  </rcc>
  <rcc rId="26750" sId="1" numFmtId="4">
    <oc r="P865">
      <v>0</v>
    </oc>
    <nc r="P865"/>
  </rcc>
  <rcc rId="26751" sId="1" numFmtId="4">
    <oc r="Q865">
      <v>0</v>
    </oc>
    <nc r="Q865"/>
  </rcc>
  <rcc rId="26752" sId="1" numFmtId="4">
    <oc r="K866">
      <v>0</v>
    </oc>
    <nc r="K866"/>
  </rcc>
  <rcc rId="26753" sId="1" numFmtId="4">
    <oc r="L866">
      <v>0</v>
    </oc>
    <nc r="L866"/>
  </rcc>
  <rcc rId="26754" sId="1" numFmtId="4">
    <oc r="M866">
      <v>0</v>
    </oc>
    <nc r="M866"/>
  </rcc>
  <rcc rId="26755" sId="1" numFmtId="4">
    <oc r="N866">
      <v>0</v>
    </oc>
    <nc r="N866"/>
  </rcc>
  <rcc rId="26756" sId="1" numFmtId="4">
    <oc r="O866">
      <v>0</v>
    </oc>
    <nc r="O866"/>
  </rcc>
  <rcc rId="26757" sId="1" numFmtId="4">
    <oc r="P866">
      <v>0</v>
    </oc>
    <nc r="P866"/>
  </rcc>
  <rcc rId="26758" sId="1" numFmtId="4">
    <oc r="Q866">
      <v>0</v>
    </oc>
    <nc r="Q866"/>
  </rcc>
  <rcc rId="26759" sId="1" numFmtId="4">
    <oc r="K867">
      <v>0</v>
    </oc>
    <nc r="K867"/>
  </rcc>
  <rcc rId="26760" sId="1" numFmtId="4">
    <oc r="L867">
      <v>0</v>
    </oc>
    <nc r="L867"/>
  </rcc>
  <rcc rId="26761" sId="1" numFmtId="4">
    <oc r="M867">
      <v>0</v>
    </oc>
    <nc r="M867"/>
  </rcc>
  <rcc rId="26762" sId="1" numFmtId="4">
    <oc r="N867">
      <v>0</v>
    </oc>
    <nc r="N867"/>
  </rcc>
  <rcc rId="26763" sId="1" numFmtId="4">
    <oc r="O867">
      <v>0</v>
    </oc>
    <nc r="O867"/>
  </rcc>
  <rcc rId="26764" sId="1" numFmtId="4">
    <oc r="P867">
      <v>0</v>
    </oc>
    <nc r="P867"/>
  </rcc>
  <rcc rId="26765" sId="1" numFmtId="4">
    <oc r="Q867">
      <v>0</v>
    </oc>
    <nc r="Q867"/>
  </rcc>
  <rcc rId="26766" sId="1" numFmtId="4">
    <oc r="K868">
      <v>0</v>
    </oc>
    <nc r="K868"/>
  </rcc>
  <rcc rId="26767" sId="1" numFmtId="4">
    <oc r="L868">
      <v>0</v>
    </oc>
    <nc r="L868"/>
  </rcc>
  <rcc rId="26768" sId="1" numFmtId="4">
    <oc r="M868">
      <v>0</v>
    </oc>
    <nc r="M868"/>
  </rcc>
  <rcc rId="26769" sId="1" numFmtId="4">
    <oc r="N868">
      <v>0</v>
    </oc>
    <nc r="N868"/>
  </rcc>
  <rcc rId="26770" sId="1" numFmtId="4">
    <oc r="O868">
      <v>0</v>
    </oc>
    <nc r="O868"/>
  </rcc>
  <rcc rId="26771" sId="1" numFmtId="4">
    <oc r="P868">
      <v>0</v>
    </oc>
    <nc r="P868"/>
  </rcc>
  <rcc rId="26772" sId="1" numFmtId="4">
    <oc r="Q868">
      <v>0</v>
    </oc>
    <nc r="Q868"/>
  </rcc>
  <rcc rId="26773" sId="1" numFmtId="4">
    <oc r="K869">
      <v>0</v>
    </oc>
    <nc r="K869"/>
  </rcc>
  <rcc rId="26774" sId="1" numFmtId="4">
    <oc r="L869">
      <v>0</v>
    </oc>
    <nc r="L869"/>
  </rcc>
  <rcc rId="26775" sId="1" numFmtId="4">
    <oc r="M869">
      <v>0</v>
    </oc>
    <nc r="M869"/>
  </rcc>
  <rcc rId="26776" sId="1" numFmtId="4">
    <oc r="N869">
      <v>0</v>
    </oc>
    <nc r="N869"/>
  </rcc>
  <rcc rId="26777" sId="1" numFmtId="4">
    <oc r="O869">
      <v>0</v>
    </oc>
    <nc r="O869"/>
  </rcc>
  <rcc rId="26778" sId="1" numFmtId="4">
    <oc r="P869">
      <v>0</v>
    </oc>
    <nc r="P869"/>
  </rcc>
  <rcc rId="26779" sId="1" numFmtId="4">
    <oc r="Q869">
      <v>0</v>
    </oc>
    <nc r="Q869"/>
  </rcc>
  <rcc rId="26780" sId="1" numFmtId="4">
    <oc r="K870">
      <v>0</v>
    </oc>
    <nc r="K870"/>
  </rcc>
  <rcc rId="26781" sId="1" numFmtId="4">
    <oc r="L870">
      <v>0</v>
    </oc>
    <nc r="L870"/>
  </rcc>
  <rcc rId="26782" sId="1" numFmtId="4">
    <oc r="M870">
      <v>0</v>
    </oc>
    <nc r="M870"/>
  </rcc>
  <rcc rId="26783" sId="1" numFmtId="4">
    <oc r="N870">
      <v>0</v>
    </oc>
    <nc r="N870"/>
  </rcc>
  <rcc rId="26784" sId="1" numFmtId="4">
    <oc r="O870">
      <v>0</v>
    </oc>
    <nc r="O870"/>
  </rcc>
  <rcc rId="26785" sId="1" numFmtId="4">
    <oc r="P870">
      <v>0</v>
    </oc>
    <nc r="P870"/>
  </rcc>
  <rcc rId="26786" sId="1" numFmtId="4">
    <oc r="Q870">
      <v>0</v>
    </oc>
    <nc r="Q870"/>
  </rcc>
  <rcc rId="26787" sId="1" numFmtId="4">
    <oc r="K871">
      <v>0</v>
    </oc>
    <nc r="K871"/>
  </rcc>
  <rcc rId="26788" sId="1" numFmtId="4">
    <oc r="L871">
      <v>0</v>
    </oc>
    <nc r="L871"/>
  </rcc>
  <rcc rId="26789" sId="1" numFmtId="4">
    <oc r="M871">
      <v>0</v>
    </oc>
    <nc r="M871"/>
  </rcc>
  <rcc rId="26790" sId="1" numFmtId="4">
    <oc r="N871">
      <v>0</v>
    </oc>
    <nc r="N871"/>
  </rcc>
  <rcc rId="26791" sId="1" numFmtId="4">
    <oc r="O871">
      <v>0</v>
    </oc>
    <nc r="O871"/>
  </rcc>
  <rcc rId="26792" sId="1" numFmtId="4">
    <oc r="P871">
      <v>0</v>
    </oc>
    <nc r="P871"/>
  </rcc>
  <rcc rId="26793" sId="1" numFmtId="4">
    <oc r="Q871">
      <v>0</v>
    </oc>
    <nc r="Q871"/>
  </rcc>
  <rcc rId="26794" sId="1" numFmtId="4">
    <oc r="K872">
      <v>0</v>
    </oc>
    <nc r="K872"/>
  </rcc>
  <rcc rId="26795" sId="1" numFmtId="4">
    <oc r="L872">
      <v>0</v>
    </oc>
    <nc r="L872"/>
  </rcc>
  <rcc rId="26796" sId="1" numFmtId="4">
    <oc r="M872">
      <v>0</v>
    </oc>
    <nc r="M872"/>
  </rcc>
  <rcc rId="26797" sId="1" numFmtId="4">
    <oc r="N872">
      <v>0</v>
    </oc>
    <nc r="N872"/>
  </rcc>
  <rcc rId="26798" sId="1" numFmtId="4">
    <oc r="O872">
      <v>0</v>
    </oc>
    <nc r="O872"/>
  </rcc>
  <rcc rId="26799" sId="1" numFmtId="4">
    <oc r="P872">
      <v>0</v>
    </oc>
    <nc r="P872"/>
  </rcc>
  <rcc rId="26800" sId="1" numFmtId="4">
    <oc r="Q872">
      <v>0</v>
    </oc>
    <nc r="Q872"/>
  </rcc>
  <rcc rId="26801" sId="1" numFmtId="4">
    <oc r="K873">
      <v>0</v>
    </oc>
    <nc r="K873"/>
  </rcc>
  <rcc rId="26802" sId="1" numFmtId="4">
    <oc r="L873">
      <v>0</v>
    </oc>
    <nc r="L873"/>
  </rcc>
  <rcc rId="26803" sId="1" numFmtId="4">
    <oc r="M873">
      <v>0</v>
    </oc>
    <nc r="M873"/>
  </rcc>
  <rcc rId="26804" sId="1" numFmtId="4">
    <oc r="N873">
      <v>0</v>
    </oc>
    <nc r="N873"/>
  </rcc>
  <rcc rId="26805" sId="1" numFmtId="4">
    <oc r="O873">
      <v>0</v>
    </oc>
    <nc r="O873"/>
  </rcc>
  <rcc rId="26806" sId="1" numFmtId="4">
    <oc r="P873">
      <v>0</v>
    </oc>
    <nc r="P873"/>
  </rcc>
  <rcc rId="26807" sId="1" numFmtId="4">
    <oc r="Q873">
      <v>0</v>
    </oc>
    <nc r="Q873"/>
  </rcc>
  <rcc rId="26808" sId="1" numFmtId="4">
    <oc r="K874">
      <v>0</v>
    </oc>
    <nc r="K874"/>
  </rcc>
  <rcc rId="26809" sId="1" numFmtId="4">
    <oc r="L874">
      <v>0</v>
    </oc>
    <nc r="L874"/>
  </rcc>
  <rcc rId="26810" sId="1" numFmtId="4">
    <oc r="M874">
      <v>0</v>
    </oc>
    <nc r="M874"/>
  </rcc>
  <rcc rId="26811" sId="1" numFmtId="4">
    <oc r="N874">
      <v>0</v>
    </oc>
    <nc r="N874"/>
  </rcc>
  <rcc rId="26812" sId="1" numFmtId="4">
    <oc r="O874">
      <v>0</v>
    </oc>
    <nc r="O874"/>
  </rcc>
  <rcc rId="26813" sId="1" numFmtId="4">
    <oc r="P874">
      <v>0</v>
    </oc>
    <nc r="P874"/>
  </rcc>
  <rcc rId="26814" sId="1" numFmtId="4">
    <oc r="Q874">
      <v>0</v>
    </oc>
    <nc r="Q874"/>
  </rcc>
  <rcc rId="26815" sId="1" numFmtId="4">
    <oc r="K875">
      <v>0</v>
    </oc>
    <nc r="K875"/>
  </rcc>
  <rcc rId="26816" sId="1" numFmtId="4">
    <oc r="L875">
      <v>0</v>
    </oc>
    <nc r="L875"/>
  </rcc>
  <rcc rId="26817" sId="1" numFmtId="4">
    <oc r="M875">
      <v>0</v>
    </oc>
    <nc r="M875"/>
  </rcc>
  <rcc rId="26818" sId="1" numFmtId="4">
    <oc r="N875">
      <v>0</v>
    </oc>
    <nc r="N875"/>
  </rcc>
  <rcc rId="26819" sId="1" numFmtId="4">
    <oc r="O875">
      <v>0</v>
    </oc>
    <nc r="O875"/>
  </rcc>
  <rcc rId="26820" sId="1" numFmtId="4">
    <oc r="P875">
      <v>0</v>
    </oc>
    <nc r="P875"/>
  </rcc>
  <rcc rId="26821" sId="1" numFmtId="4">
    <oc r="Q875">
      <v>0</v>
    </oc>
    <nc r="Q875"/>
  </rcc>
  <rcc rId="26822" sId="1" numFmtId="4">
    <oc r="K876">
      <v>0</v>
    </oc>
    <nc r="K876"/>
  </rcc>
  <rcc rId="26823" sId="1" numFmtId="4">
    <oc r="L876">
      <v>0</v>
    </oc>
    <nc r="L876"/>
  </rcc>
  <rcc rId="26824" sId="1" numFmtId="4">
    <oc r="M876">
      <v>0</v>
    </oc>
    <nc r="M876"/>
  </rcc>
  <rcc rId="26825" sId="1" numFmtId="4">
    <oc r="N876">
      <v>0</v>
    </oc>
    <nc r="N876"/>
  </rcc>
  <rcc rId="26826" sId="1" numFmtId="4">
    <oc r="O876">
      <v>0</v>
    </oc>
    <nc r="O876"/>
  </rcc>
  <rcc rId="26827" sId="1" numFmtId="4">
    <oc r="P876">
      <v>0</v>
    </oc>
    <nc r="P876"/>
  </rcc>
  <rcc rId="26828" sId="1" numFmtId="4">
    <oc r="Q876">
      <v>0</v>
    </oc>
    <nc r="Q876"/>
  </rcc>
  <rcc rId="26829" sId="1" numFmtId="4">
    <oc r="K877">
      <v>0</v>
    </oc>
    <nc r="K877"/>
  </rcc>
  <rcc rId="26830" sId="1" numFmtId="4">
    <oc r="L877">
      <v>0</v>
    </oc>
    <nc r="L877"/>
  </rcc>
  <rcc rId="26831" sId="1" numFmtId="4">
    <oc r="M877">
      <v>0</v>
    </oc>
    <nc r="M877"/>
  </rcc>
  <rcc rId="26832" sId="1" numFmtId="4">
    <oc r="N877">
      <v>0</v>
    </oc>
    <nc r="N877"/>
  </rcc>
  <rcc rId="26833" sId="1" numFmtId="4">
    <oc r="O877">
      <v>0</v>
    </oc>
    <nc r="O877"/>
  </rcc>
  <rcc rId="26834" sId="1" numFmtId="4">
    <oc r="P877">
      <v>0</v>
    </oc>
    <nc r="P877"/>
  </rcc>
  <rcc rId="26835" sId="1" numFmtId="4">
    <oc r="Q877">
      <v>0</v>
    </oc>
    <nc r="Q877"/>
  </rcc>
  <rcc rId="26836" sId="1" numFmtId="4">
    <oc r="K878">
      <v>0</v>
    </oc>
    <nc r="K878"/>
  </rcc>
  <rcc rId="26837" sId="1" numFmtId="4">
    <oc r="L878">
      <v>0</v>
    </oc>
    <nc r="L878"/>
  </rcc>
  <rcc rId="26838" sId="1" numFmtId="4">
    <oc r="M878">
      <v>0</v>
    </oc>
    <nc r="M878"/>
  </rcc>
  <rcc rId="26839" sId="1" numFmtId="4">
    <oc r="N878">
      <v>0</v>
    </oc>
    <nc r="N878"/>
  </rcc>
  <rcc rId="26840" sId="1" numFmtId="4">
    <oc r="O878">
      <v>0</v>
    </oc>
    <nc r="O878"/>
  </rcc>
  <rcc rId="26841" sId="1" numFmtId="4">
    <oc r="P878">
      <v>0</v>
    </oc>
    <nc r="P878"/>
  </rcc>
  <rcc rId="26842" sId="1" numFmtId="4">
    <oc r="Q878">
      <v>0</v>
    </oc>
    <nc r="Q878"/>
  </rcc>
  <rcc rId="26843" sId="1" numFmtId="4">
    <oc r="K879">
      <v>0</v>
    </oc>
    <nc r="K879"/>
  </rcc>
  <rcc rId="26844" sId="1" numFmtId="4">
    <oc r="L879">
      <v>0</v>
    </oc>
    <nc r="L879"/>
  </rcc>
  <rcc rId="26845" sId="1" numFmtId="4">
    <oc r="M879">
      <v>0</v>
    </oc>
    <nc r="M879"/>
  </rcc>
  <rcc rId="26846" sId="1" numFmtId="4">
    <oc r="N879">
      <v>0</v>
    </oc>
    <nc r="N879"/>
  </rcc>
  <rcc rId="26847" sId="1" numFmtId="4">
    <oc r="O879">
      <v>0</v>
    </oc>
    <nc r="O879"/>
  </rcc>
  <rcc rId="26848" sId="1" numFmtId="4">
    <oc r="P879">
      <v>0</v>
    </oc>
    <nc r="P879"/>
  </rcc>
  <rcc rId="26849" sId="1" numFmtId="4">
    <oc r="Q879">
      <v>0</v>
    </oc>
    <nc r="Q879"/>
  </rcc>
  <rcc rId="26850" sId="1" numFmtId="4">
    <oc r="K880">
      <v>0</v>
    </oc>
    <nc r="K880"/>
  </rcc>
  <rcc rId="26851" sId="1" numFmtId="4">
    <oc r="L880">
      <v>0</v>
    </oc>
    <nc r="L880"/>
  </rcc>
  <rcc rId="26852" sId="1" numFmtId="4">
    <oc r="M880">
      <v>0</v>
    </oc>
    <nc r="M880"/>
  </rcc>
  <rcc rId="26853" sId="1" numFmtId="4">
    <oc r="N880">
      <v>0</v>
    </oc>
    <nc r="N880"/>
  </rcc>
  <rcc rId="26854" sId="1" numFmtId="4">
    <oc r="O880">
      <v>0</v>
    </oc>
    <nc r="O880"/>
  </rcc>
  <rcc rId="26855" sId="1" numFmtId="4">
    <oc r="P880">
      <v>0</v>
    </oc>
    <nc r="P880"/>
  </rcc>
  <rcc rId="26856" sId="1" numFmtId="4">
    <oc r="Q880">
      <v>0</v>
    </oc>
    <nc r="Q880"/>
  </rcc>
  <rcc rId="26857" sId="1" numFmtId="4">
    <oc r="K881">
      <v>0</v>
    </oc>
    <nc r="K881"/>
  </rcc>
  <rcc rId="26858" sId="1" numFmtId="4">
    <oc r="L881">
      <v>0</v>
    </oc>
    <nc r="L881"/>
  </rcc>
  <rcc rId="26859" sId="1" numFmtId="4">
    <oc r="M881">
      <v>0</v>
    </oc>
    <nc r="M881"/>
  </rcc>
  <rcc rId="26860" sId="1" numFmtId="4">
    <oc r="N881">
      <v>0</v>
    </oc>
    <nc r="N881"/>
  </rcc>
  <rcc rId="26861" sId="1" numFmtId="4">
    <oc r="O881">
      <v>0</v>
    </oc>
    <nc r="O881"/>
  </rcc>
  <rcc rId="26862" sId="1" numFmtId="4">
    <oc r="P881">
      <v>0</v>
    </oc>
    <nc r="P881"/>
  </rcc>
  <rcc rId="26863" sId="1" numFmtId="4">
    <oc r="Q881">
      <v>0</v>
    </oc>
    <nc r="Q881"/>
  </rcc>
  <rcc rId="26864" sId="1" numFmtId="4">
    <oc r="K882">
      <v>0</v>
    </oc>
    <nc r="K882"/>
  </rcc>
  <rcc rId="26865" sId="1" numFmtId="4">
    <oc r="L882">
      <v>0</v>
    </oc>
    <nc r="L882"/>
  </rcc>
  <rcc rId="26866" sId="1" numFmtId="4">
    <oc r="M882">
      <v>0</v>
    </oc>
    <nc r="M882"/>
  </rcc>
  <rcc rId="26867" sId="1" numFmtId="4">
    <oc r="N882">
      <v>0</v>
    </oc>
    <nc r="N882"/>
  </rcc>
  <rcc rId="26868" sId="1" numFmtId="4">
    <oc r="O882">
      <v>0</v>
    </oc>
    <nc r="O882"/>
  </rcc>
  <rcc rId="26869" sId="1" numFmtId="4">
    <oc r="P882">
      <v>0</v>
    </oc>
    <nc r="P882"/>
  </rcc>
  <rcc rId="26870" sId="1" numFmtId="4">
    <oc r="Q882">
      <v>0</v>
    </oc>
    <nc r="Q882"/>
  </rcc>
  <rcc rId="26871" sId="1" numFmtId="4">
    <oc r="K883">
      <v>0</v>
    </oc>
    <nc r="K883"/>
  </rcc>
  <rcc rId="26872" sId="1" numFmtId="4">
    <oc r="L883">
      <v>0</v>
    </oc>
    <nc r="L883"/>
  </rcc>
  <rcc rId="26873" sId="1" numFmtId="4">
    <oc r="M883">
      <v>0</v>
    </oc>
    <nc r="M883"/>
  </rcc>
  <rcc rId="26874" sId="1" numFmtId="4">
    <oc r="N883">
      <v>0</v>
    </oc>
    <nc r="N883"/>
  </rcc>
  <rcc rId="26875" sId="1" numFmtId="4">
    <oc r="O883">
      <v>0</v>
    </oc>
    <nc r="O883"/>
  </rcc>
  <rcc rId="26876" sId="1" numFmtId="4">
    <oc r="P883">
      <v>0</v>
    </oc>
    <nc r="P883"/>
  </rcc>
  <rcc rId="26877" sId="1" numFmtId="4">
    <oc r="Q883">
      <v>0</v>
    </oc>
    <nc r="Q883"/>
  </rcc>
  <rcc rId="26878" sId="1" numFmtId="4">
    <oc r="K884">
      <v>0</v>
    </oc>
    <nc r="K884"/>
  </rcc>
  <rcc rId="26879" sId="1" numFmtId="4">
    <oc r="L884">
      <v>0</v>
    </oc>
    <nc r="L884"/>
  </rcc>
  <rcc rId="26880" sId="1" numFmtId="4">
    <oc r="M884">
      <v>0</v>
    </oc>
    <nc r="M884"/>
  </rcc>
  <rcc rId="26881" sId="1" numFmtId="4">
    <oc r="N884">
      <v>0</v>
    </oc>
    <nc r="N884"/>
  </rcc>
  <rcc rId="26882" sId="1" numFmtId="4">
    <oc r="O884">
      <v>0</v>
    </oc>
    <nc r="O884"/>
  </rcc>
  <rcc rId="26883" sId="1" numFmtId="4">
    <oc r="P884">
      <v>0</v>
    </oc>
    <nc r="P884"/>
  </rcc>
  <rcc rId="26884" sId="1" numFmtId="4">
    <oc r="Q884">
      <v>0</v>
    </oc>
    <nc r="Q884"/>
  </rcc>
  <rcc rId="26885" sId="1" numFmtId="4">
    <oc r="K885">
      <v>0</v>
    </oc>
    <nc r="K885"/>
  </rcc>
  <rcc rId="26886" sId="1" numFmtId="4">
    <oc r="L885">
      <v>0</v>
    </oc>
    <nc r="L885"/>
  </rcc>
  <rcc rId="26887" sId="1" numFmtId="4">
    <oc r="M885">
      <v>0</v>
    </oc>
    <nc r="M885"/>
  </rcc>
  <rcc rId="26888" sId="1" numFmtId="4">
    <oc r="N885">
      <v>0</v>
    </oc>
    <nc r="N885"/>
  </rcc>
  <rcc rId="26889" sId="1" numFmtId="4">
    <oc r="O885">
      <v>0</v>
    </oc>
    <nc r="O885"/>
  </rcc>
  <rcc rId="26890" sId="1" numFmtId="4">
    <oc r="P885">
      <v>0</v>
    </oc>
    <nc r="P885"/>
  </rcc>
  <rcc rId="26891" sId="1" numFmtId="4">
    <oc r="Q885">
      <v>0</v>
    </oc>
    <nc r="Q885"/>
  </rcc>
  <rcc rId="26892" sId="1" numFmtId="4">
    <oc r="K886">
      <v>0</v>
    </oc>
    <nc r="K886"/>
  </rcc>
  <rcc rId="26893" sId="1" numFmtId="4">
    <oc r="L886">
      <v>0</v>
    </oc>
    <nc r="L886"/>
  </rcc>
  <rcc rId="26894" sId="1" numFmtId="4">
    <oc r="M886">
      <v>0</v>
    </oc>
    <nc r="M886"/>
  </rcc>
  <rcc rId="26895" sId="1" numFmtId="4">
    <oc r="N886">
      <v>0</v>
    </oc>
    <nc r="N886"/>
  </rcc>
  <rcc rId="26896" sId="1" numFmtId="4">
    <oc r="O886">
      <v>0</v>
    </oc>
    <nc r="O886"/>
  </rcc>
  <rcc rId="26897" sId="1" numFmtId="4">
    <oc r="P886">
      <v>0</v>
    </oc>
    <nc r="P886"/>
  </rcc>
  <rcc rId="26898" sId="1" numFmtId="4">
    <oc r="Q886">
      <v>0</v>
    </oc>
    <nc r="Q886"/>
  </rcc>
  <rcc rId="26899" sId="1" numFmtId="4">
    <oc r="K887">
      <v>0</v>
    </oc>
    <nc r="K887"/>
  </rcc>
  <rcc rId="26900" sId="1" numFmtId="4">
    <oc r="L887">
      <v>0</v>
    </oc>
    <nc r="L887"/>
  </rcc>
  <rcc rId="26901" sId="1" numFmtId="4">
    <oc r="M887">
      <v>0</v>
    </oc>
    <nc r="M887"/>
  </rcc>
  <rcc rId="26902" sId="1" numFmtId="4">
    <oc r="N887">
      <v>0</v>
    </oc>
    <nc r="N887"/>
  </rcc>
  <rcc rId="26903" sId="1" numFmtId="4">
    <oc r="O887">
      <v>0</v>
    </oc>
    <nc r="O887"/>
  </rcc>
  <rcc rId="26904" sId="1" numFmtId="4">
    <oc r="P887">
      <v>0</v>
    </oc>
    <nc r="P887"/>
  </rcc>
  <rcc rId="26905" sId="1" numFmtId="4">
    <oc r="Q887">
      <v>0</v>
    </oc>
    <nc r="Q887"/>
  </rcc>
  <rcc rId="26906" sId="1" numFmtId="4">
    <oc r="K888">
      <v>0</v>
    </oc>
    <nc r="K888"/>
  </rcc>
  <rcc rId="26907" sId="1" numFmtId="4">
    <oc r="L888">
      <v>0</v>
    </oc>
    <nc r="L888"/>
  </rcc>
  <rcc rId="26908" sId="1" numFmtId="4">
    <oc r="M888">
      <v>0</v>
    </oc>
    <nc r="M888"/>
  </rcc>
  <rcc rId="26909" sId="1" numFmtId="4">
    <oc r="N888">
      <v>0</v>
    </oc>
    <nc r="N888"/>
  </rcc>
  <rcc rId="26910" sId="1" numFmtId="4">
    <oc r="O888">
      <v>0</v>
    </oc>
    <nc r="O888"/>
  </rcc>
  <rcc rId="26911" sId="1" numFmtId="4">
    <oc r="P888">
      <v>0</v>
    </oc>
    <nc r="P888"/>
  </rcc>
  <rcc rId="26912" sId="1" numFmtId="4">
    <oc r="Q888">
      <v>0</v>
    </oc>
    <nc r="Q888"/>
  </rcc>
  <rcc rId="26913" sId="1" numFmtId="4">
    <oc r="K889">
      <v>0</v>
    </oc>
    <nc r="K889"/>
  </rcc>
  <rcc rId="26914" sId="1" numFmtId="4">
    <oc r="L889">
      <v>0</v>
    </oc>
    <nc r="L889"/>
  </rcc>
  <rcc rId="26915" sId="1" numFmtId="4">
    <oc r="M889">
      <v>0</v>
    </oc>
    <nc r="M889"/>
  </rcc>
  <rcc rId="26916" sId="1" numFmtId="4">
    <oc r="N889">
      <v>0</v>
    </oc>
    <nc r="N889"/>
  </rcc>
  <rcc rId="26917" sId="1" numFmtId="4">
    <oc r="O889">
      <v>0</v>
    </oc>
    <nc r="O889"/>
  </rcc>
  <rcc rId="26918" sId="1" numFmtId="4">
    <oc r="P889">
      <v>0</v>
    </oc>
    <nc r="P889"/>
  </rcc>
  <rcc rId="26919" sId="1" numFmtId="4">
    <oc r="Q889">
      <v>0</v>
    </oc>
    <nc r="Q889"/>
  </rcc>
  <rcc rId="26920" sId="1" numFmtId="4">
    <oc r="K890">
      <v>0</v>
    </oc>
    <nc r="K890"/>
  </rcc>
  <rcc rId="26921" sId="1" numFmtId="4">
    <oc r="L890">
      <v>0</v>
    </oc>
    <nc r="L890"/>
  </rcc>
  <rcc rId="26922" sId="1" numFmtId="4">
    <oc r="M890">
      <v>0</v>
    </oc>
    <nc r="M890"/>
  </rcc>
  <rcc rId="26923" sId="1" numFmtId="4">
    <oc r="N890">
      <v>0</v>
    </oc>
    <nc r="N890"/>
  </rcc>
  <rcc rId="26924" sId="1" numFmtId="4">
    <oc r="O890">
      <v>0</v>
    </oc>
    <nc r="O890"/>
  </rcc>
  <rcc rId="26925" sId="1" numFmtId="4">
    <oc r="P890">
      <v>0</v>
    </oc>
    <nc r="P890"/>
  </rcc>
  <rcc rId="26926" sId="1" numFmtId="4">
    <oc r="Q890">
      <v>0</v>
    </oc>
    <nc r="Q890"/>
  </rcc>
  <rcc rId="26927" sId="1" numFmtId="4">
    <oc r="K891">
      <v>0</v>
    </oc>
    <nc r="K891"/>
  </rcc>
  <rcc rId="26928" sId="1" numFmtId="4">
    <oc r="L891">
      <v>0</v>
    </oc>
    <nc r="L891"/>
  </rcc>
  <rcc rId="26929" sId="1" numFmtId="4">
    <oc r="M891">
      <v>0</v>
    </oc>
    <nc r="M891"/>
  </rcc>
  <rcc rId="26930" sId="1" numFmtId="4">
    <oc r="N891">
      <v>0</v>
    </oc>
    <nc r="N891"/>
  </rcc>
  <rcc rId="26931" sId="1" numFmtId="4">
    <oc r="O891">
      <v>0</v>
    </oc>
    <nc r="O891"/>
  </rcc>
  <rcc rId="26932" sId="1" numFmtId="4">
    <oc r="P891">
      <v>0</v>
    </oc>
    <nc r="P891"/>
  </rcc>
  <rcc rId="26933" sId="1" numFmtId="4">
    <oc r="Q891">
      <v>0</v>
    </oc>
    <nc r="Q891"/>
  </rcc>
  <rcc rId="26934" sId="1" numFmtId="4">
    <oc r="K892">
      <v>0</v>
    </oc>
    <nc r="K892"/>
  </rcc>
  <rcc rId="26935" sId="1" numFmtId="4">
    <oc r="L892">
      <v>0</v>
    </oc>
    <nc r="L892"/>
  </rcc>
  <rcc rId="26936" sId="1" numFmtId="4">
    <oc r="M892">
      <v>0</v>
    </oc>
    <nc r="M892"/>
  </rcc>
  <rcc rId="26937" sId="1" numFmtId="4">
    <oc r="N892">
      <v>0</v>
    </oc>
    <nc r="N892"/>
  </rcc>
  <rcc rId="26938" sId="1" numFmtId="4">
    <oc r="O892">
      <v>0</v>
    </oc>
    <nc r="O892"/>
  </rcc>
  <rcc rId="26939" sId="1" numFmtId="4">
    <oc r="P892">
      <v>0</v>
    </oc>
    <nc r="P892"/>
  </rcc>
  <rcc rId="26940" sId="1" numFmtId="4">
    <oc r="Q892">
      <v>0</v>
    </oc>
    <nc r="Q892"/>
  </rcc>
  <rcc rId="26941" sId="1" numFmtId="4">
    <oc r="Q612">
      <v>0</v>
    </oc>
    <nc r="Q612"/>
  </rcc>
  <rcc rId="26942" sId="1" numFmtId="4">
    <oc r="Q613">
      <v>0</v>
    </oc>
    <nc r="Q613"/>
  </rcc>
  <rcc rId="26943" sId="1" numFmtId="4">
    <oc r="Q614">
      <v>0</v>
    </oc>
    <nc r="Q614"/>
  </rcc>
  <rcc rId="26944" sId="1" numFmtId="4">
    <oc r="Q615">
      <v>0</v>
    </oc>
    <nc r="Q615"/>
  </rcc>
  <rcc rId="26945" sId="1" numFmtId="4">
    <oc r="Q616">
      <v>0</v>
    </oc>
    <nc r="Q616"/>
  </rcc>
  <rcc rId="26946" sId="1" numFmtId="4">
    <oc r="Q617">
      <v>0</v>
    </oc>
    <nc r="Q617"/>
  </rcc>
  <rcc rId="26947" sId="1" numFmtId="4">
    <oc r="Q618">
      <v>0</v>
    </oc>
    <nc r="Q618"/>
  </rcc>
  <rcc rId="26948" sId="1" numFmtId="4">
    <oc r="Q619">
      <v>0</v>
    </oc>
    <nc r="Q619"/>
  </rcc>
  <rcc rId="26949" sId="1" numFmtId="4">
    <oc r="Q620">
      <v>0</v>
    </oc>
    <nc r="Q620"/>
  </rcc>
  <rcc rId="26950" sId="1" numFmtId="4">
    <oc r="Q621">
      <v>0</v>
    </oc>
    <nc r="Q621"/>
  </rcc>
  <rcc rId="26951" sId="1" numFmtId="4">
    <oc r="Q622">
      <v>0</v>
    </oc>
    <nc r="Q622"/>
  </rcc>
  <rcc rId="26952" sId="1" numFmtId="4">
    <oc r="I655">
      <v>0</v>
    </oc>
    <nc r="I655"/>
  </rcc>
  <rcc rId="26953" sId="1" numFmtId="4">
    <oc r="J655">
      <v>0</v>
    </oc>
    <nc r="J655"/>
  </rcc>
  <rcc rId="26954" sId="1" numFmtId="4">
    <oc r="I656">
      <v>0</v>
    </oc>
    <nc r="I656"/>
  </rcc>
  <rcc rId="26955" sId="1" numFmtId="4">
    <oc r="J656">
      <v>0</v>
    </oc>
    <nc r="J656"/>
  </rcc>
  <rcc rId="26956" sId="1" numFmtId="4">
    <oc r="I657">
      <v>0</v>
    </oc>
    <nc r="I657"/>
  </rcc>
  <rcc rId="26957" sId="1" numFmtId="4">
    <oc r="J657">
      <v>0</v>
    </oc>
    <nc r="J657"/>
  </rcc>
  <rcc rId="26958" sId="1" numFmtId="4">
    <oc r="I658">
      <v>0</v>
    </oc>
    <nc r="I658"/>
  </rcc>
  <rcc rId="26959" sId="1" numFmtId="4">
    <oc r="J658">
      <v>0</v>
    </oc>
    <nc r="J658"/>
  </rcc>
  <rcc rId="26960" sId="1" numFmtId="4">
    <oc r="I659">
      <v>0</v>
    </oc>
    <nc r="I659"/>
  </rcc>
  <rcc rId="26961" sId="1" numFmtId="4">
    <oc r="J659">
      <v>0</v>
    </oc>
    <nc r="J659"/>
  </rcc>
  <rcc rId="26962" sId="1" numFmtId="4">
    <oc r="I660">
      <v>0</v>
    </oc>
    <nc r="I660"/>
  </rcc>
  <rcc rId="26963" sId="1" numFmtId="4">
    <oc r="J660">
      <v>0</v>
    </oc>
    <nc r="J660"/>
  </rcc>
  <rcc rId="26964" sId="1" numFmtId="4">
    <oc r="I661">
      <v>0</v>
    </oc>
    <nc r="I661"/>
  </rcc>
  <rcc rId="26965" sId="1" numFmtId="4">
    <oc r="J661">
      <v>0</v>
    </oc>
    <nc r="J661"/>
  </rcc>
  <rcc rId="26966" sId="1" numFmtId="4">
    <oc r="I662">
      <v>0</v>
    </oc>
    <nc r="I662"/>
  </rcc>
  <rcc rId="26967" sId="1" numFmtId="4">
    <oc r="J662">
      <v>0</v>
    </oc>
    <nc r="J662"/>
  </rcc>
  <rcc rId="26968" sId="1" numFmtId="4">
    <oc r="I663">
      <v>0</v>
    </oc>
    <nc r="I663"/>
  </rcc>
  <rcc rId="26969" sId="1" numFmtId="4">
    <oc r="J663">
      <v>0</v>
    </oc>
    <nc r="J663"/>
  </rcc>
  <rcc rId="26970" sId="1" numFmtId="4">
    <oc r="I664">
      <v>0</v>
    </oc>
    <nc r="I664"/>
  </rcc>
  <rcc rId="26971" sId="1" numFmtId="4">
    <oc r="J664">
      <v>0</v>
    </oc>
    <nc r="J664"/>
  </rcc>
  <rcc rId="26972" sId="1" numFmtId="4">
    <oc r="I665">
      <v>0</v>
    </oc>
    <nc r="I665"/>
  </rcc>
  <rcc rId="26973" sId="1" numFmtId="4">
    <oc r="J665">
      <v>0</v>
    </oc>
    <nc r="J665"/>
  </rcc>
  <rcc rId="26974" sId="1" numFmtId="4">
    <oc r="I666">
      <v>0</v>
    </oc>
    <nc r="I666"/>
  </rcc>
  <rcc rId="26975" sId="1" numFmtId="4">
    <oc r="J666">
      <v>0</v>
    </oc>
    <nc r="J666"/>
  </rcc>
  <rcc rId="26976" sId="1" numFmtId="4">
    <oc r="I667">
      <v>0</v>
    </oc>
    <nc r="I667"/>
  </rcc>
  <rcc rId="26977" sId="1" numFmtId="4">
    <oc r="J667">
      <v>0</v>
    </oc>
    <nc r="J667"/>
  </rcc>
  <rcc rId="26978" sId="1" numFmtId="4">
    <oc r="I668">
      <v>0</v>
    </oc>
    <nc r="I668"/>
  </rcc>
  <rcc rId="26979" sId="1" numFmtId="4">
    <oc r="J668">
      <v>0</v>
    </oc>
    <nc r="J668"/>
  </rcc>
  <rcc rId="26980" sId="1" numFmtId="4">
    <oc r="I669">
      <v>0</v>
    </oc>
    <nc r="I669"/>
  </rcc>
  <rcc rId="26981" sId="1" numFmtId="4">
    <oc r="J669">
      <v>0</v>
    </oc>
    <nc r="J669"/>
  </rcc>
  <rcc rId="26982" sId="1" numFmtId="4">
    <oc r="I670">
      <v>0</v>
    </oc>
    <nc r="I670"/>
  </rcc>
  <rcc rId="26983" sId="1" numFmtId="4">
    <oc r="J670">
      <v>0</v>
    </oc>
    <nc r="J670"/>
  </rcc>
  <rcc rId="26984" sId="1" numFmtId="4">
    <oc r="I671">
      <v>0</v>
    </oc>
    <nc r="I671"/>
  </rcc>
  <rcc rId="26985" sId="1" numFmtId="4">
    <oc r="J671">
      <v>0</v>
    </oc>
    <nc r="J671"/>
  </rcc>
  <rcc rId="26986" sId="1" numFmtId="4">
    <oc r="I672">
      <v>0</v>
    </oc>
    <nc r="I672"/>
  </rcc>
  <rcc rId="26987" sId="1" numFmtId="4">
    <oc r="J672">
      <v>0</v>
    </oc>
    <nc r="J672"/>
  </rcc>
  <rcc rId="26988" sId="1" numFmtId="4">
    <oc r="I673">
      <v>0</v>
    </oc>
    <nc r="I673"/>
  </rcc>
  <rcc rId="26989" sId="1" numFmtId="4">
    <oc r="J673">
      <v>0</v>
    </oc>
    <nc r="J673"/>
  </rcc>
  <rcc rId="26990" sId="1" numFmtId="4">
    <oc r="I674">
      <v>0</v>
    </oc>
    <nc r="I674"/>
  </rcc>
  <rcc rId="26991" sId="1" numFmtId="4">
    <oc r="J674">
      <v>0</v>
    </oc>
    <nc r="J674"/>
  </rcc>
  <rcc rId="26992" sId="1" numFmtId="4">
    <oc r="I675">
      <v>0</v>
    </oc>
    <nc r="I675"/>
  </rcc>
  <rcc rId="26993" sId="1" numFmtId="4">
    <oc r="J675">
      <v>0</v>
    </oc>
    <nc r="J675"/>
  </rcc>
  <rcc rId="26994" sId="1" numFmtId="4">
    <oc r="I676">
      <v>0</v>
    </oc>
    <nc r="I676"/>
  </rcc>
  <rcc rId="26995" sId="1" numFmtId="4">
    <oc r="J676">
      <v>0</v>
    </oc>
    <nc r="J676"/>
  </rcc>
  <rcc rId="26996" sId="1" numFmtId="4">
    <oc r="I677">
      <v>0</v>
    </oc>
    <nc r="I677"/>
  </rcc>
  <rcc rId="26997" sId="1" numFmtId="4">
    <oc r="J677">
      <v>0</v>
    </oc>
    <nc r="J677"/>
  </rcc>
  <rcc rId="26998" sId="1" numFmtId="4">
    <oc r="I678">
      <v>0</v>
    </oc>
    <nc r="I678"/>
  </rcc>
  <rcc rId="26999" sId="1" numFmtId="4">
    <oc r="J678">
      <v>0</v>
    </oc>
    <nc r="J678"/>
  </rcc>
  <rcc rId="27000" sId="1" numFmtId="4">
    <oc r="I679">
      <v>0</v>
    </oc>
    <nc r="I679"/>
  </rcc>
  <rcc rId="27001" sId="1" numFmtId="4">
    <oc r="J679">
      <v>0</v>
    </oc>
    <nc r="J679"/>
  </rcc>
  <rcc rId="27002" sId="1" numFmtId="4">
    <oc r="I680">
      <v>0</v>
    </oc>
    <nc r="I680"/>
  </rcc>
  <rcc rId="27003" sId="1" numFmtId="4">
    <oc r="J680">
      <v>0</v>
    </oc>
    <nc r="J680"/>
  </rcc>
  <rcc rId="27004" sId="1" numFmtId="4">
    <oc r="I681">
      <v>0</v>
    </oc>
    <nc r="I681"/>
  </rcc>
  <rcc rId="27005" sId="1" numFmtId="4">
    <oc r="J681">
      <v>0</v>
    </oc>
    <nc r="J681"/>
  </rcc>
  <rcc rId="27006" sId="1" numFmtId="4">
    <oc r="I682">
      <v>0</v>
    </oc>
    <nc r="I682"/>
  </rcc>
  <rcc rId="27007" sId="1" numFmtId="4">
    <oc r="J682">
      <v>0</v>
    </oc>
    <nc r="J682"/>
  </rcc>
  <rcc rId="27008" sId="1" numFmtId="4">
    <oc r="I683">
      <v>0</v>
    </oc>
    <nc r="I683"/>
  </rcc>
  <rcc rId="27009" sId="1" numFmtId="4">
    <oc r="J683">
      <v>0</v>
    </oc>
    <nc r="J683"/>
  </rcc>
  <rcc rId="27010" sId="1" numFmtId="4">
    <oc r="I684">
      <v>0</v>
    </oc>
    <nc r="I684"/>
  </rcc>
  <rcc rId="27011" sId="1" numFmtId="4">
    <oc r="J684">
      <v>0</v>
    </oc>
    <nc r="J684"/>
  </rcc>
  <rcc rId="27012" sId="1" numFmtId="4">
    <oc r="I685">
      <v>0</v>
    </oc>
    <nc r="I685"/>
  </rcc>
  <rcc rId="27013" sId="1" numFmtId="4">
    <oc r="J685">
      <v>0</v>
    </oc>
    <nc r="J685"/>
  </rcc>
  <rcc rId="27014" sId="1" numFmtId="4">
    <oc r="I686">
      <v>0</v>
    </oc>
    <nc r="I686"/>
  </rcc>
  <rcc rId="27015" sId="1" numFmtId="4">
    <oc r="J686">
      <v>0</v>
    </oc>
    <nc r="J686"/>
  </rcc>
  <rcc rId="27016" sId="1" numFmtId="4">
    <oc r="I687">
      <v>0</v>
    </oc>
    <nc r="I687"/>
  </rcc>
  <rcc rId="27017" sId="1" numFmtId="4">
    <oc r="J687">
      <v>0</v>
    </oc>
    <nc r="J687"/>
  </rcc>
  <rcc rId="27018" sId="1" numFmtId="4">
    <oc r="I688">
      <v>0</v>
    </oc>
    <nc r="I688"/>
  </rcc>
  <rcc rId="27019" sId="1" numFmtId="4">
    <oc r="J688">
      <v>0</v>
    </oc>
    <nc r="J688"/>
  </rcc>
  <rcc rId="27020" sId="1" numFmtId="4">
    <oc r="I689">
      <v>0</v>
    </oc>
    <nc r="I689"/>
  </rcc>
  <rcc rId="27021" sId="1" numFmtId="4">
    <oc r="J689">
      <v>0</v>
    </oc>
    <nc r="J689"/>
  </rcc>
  <rcc rId="27022" sId="1" numFmtId="4">
    <oc r="I690">
      <v>0</v>
    </oc>
    <nc r="I690"/>
  </rcc>
  <rcc rId="27023" sId="1" numFmtId="4">
    <oc r="J690">
      <v>0</v>
    </oc>
    <nc r="J690"/>
  </rcc>
  <rcc rId="27024" sId="1" numFmtId="4">
    <oc r="I691">
      <v>0</v>
    </oc>
    <nc r="I691"/>
  </rcc>
  <rcc rId="27025" sId="1" numFmtId="4">
    <oc r="J691">
      <v>0</v>
    </oc>
    <nc r="J691"/>
  </rcc>
  <rcc rId="27026" sId="1" numFmtId="4">
    <oc r="I692">
      <v>0</v>
    </oc>
    <nc r="I692"/>
  </rcc>
  <rcc rId="27027" sId="1" numFmtId="4">
    <oc r="J692">
      <v>0</v>
    </oc>
    <nc r="J692"/>
  </rcc>
  <rcc rId="27028" sId="1" numFmtId="4">
    <oc r="I693">
      <v>0</v>
    </oc>
    <nc r="I693"/>
  </rcc>
  <rcc rId="27029" sId="1" numFmtId="4">
    <oc r="J693">
      <v>0</v>
    </oc>
    <nc r="J693"/>
  </rcc>
  <rcc rId="27030" sId="1" numFmtId="4">
    <oc r="I694">
      <v>0</v>
    </oc>
    <nc r="I694"/>
  </rcc>
  <rcc rId="27031" sId="1" numFmtId="4">
    <oc r="J694">
      <v>0</v>
    </oc>
    <nc r="J694"/>
  </rcc>
  <rcc rId="27032" sId="1" numFmtId="4">
    <oc r="I695">
      <v>0</v>
    </oc>
    <nc r="I695"/>
  </rcc>
  <rcc rId="27033" sId="1" numFmtId="4">
    <oc r="J695">
      <v>0</v>
    </oc>
    <nc r="J695"/>
  </rcc>
  <rcc rId="27034" sId="1" numFmtId="4">
    <oc r="I696">
      <v>0</v>
    </oc>
    <nc r="I696"/>
  </rcc>
  <rcc rId="27035" sId="1" numFmtId="4">
    <oc r="J696">
      <v>0</v>
    </oc>
    <nc r="J696"/>
  </rcc>
  <rcc rId="27036" sId="1" numFmtId="4">
    <oc r="I697">
      <v>0</v>
    </oc>
    <nc r="I697"/>
  </rcc>
  <rcc rId="27037" sId="1" numFmtId="4">
    <oc r="J697">
      <v>0</v>
    </oc>
    <nc r="J697"/>
  </rcc>
  <rcc rId="27038" sId="1" numFmtId="4">
    <oc r="I698">
      <v>0</v>
    </oc>
    <nc r="I698"/>
  </rcc>
  <rcc rId="27039" sId="1" numFmtId="4">
    <oc r="J698">
      <v>0</v>
    </oc>
    <nc r="J698"/>
  </rcc>
  <rcc rId="27040" sId="1" numFmtId="4">
    <oc r="I699">
      <v>0</v>
    </oc>
    <nc r="I699"/>
  </rcc>
  <rcc rId="27041" sId="1" numFmtId="4">
    <oc r="J699">
      <v>0</v>
    </oc>
    <nc r="J699"/>
  </rcc>
  <rcc rId="27042" sId="1" numFmtId="4">
    <oc r="I700">
      <v>0</v>
    </oc>
    <nc r="I700"/>
  </rcc>
  <rcc rId="27043" sId="1" numFmtId="4">
    <oc r="J700">
      <v>0</v>
    </oc>
    <nc r="J700"/>
  </rcc>
  <rcc rId="27044" sId="1" numFmtId="4">
    <oc r="I701">
      <v>0</v>
    </oc>
    <nc r="I701"/>
  </rcc>
  <rcc rId="27045" sId="1" numFmtId="4">
    <oc r="J701">
      <v>0</v>
    </oc>
    <nc r="J701"/>
  </rcc>
  <rcc rId="27046" sId="1" numFmtId="4">
    <oc r="I702">
      <v>0</v>
    </oc>
    <nc r="I702"/>
  </rcc>
  <rcc rId="27047" sId="1" numFmtId="4">
    <oc r="J702">
      <v>0</v>
    </oc>
    <nc r="J702"/>
  </rcc>
  <rcc rId="27048" sId="1" numFmtId="4">
    <oc r="I703">
      <v>0</v>
    </oc>
    <nc r="I703"/>
  </rcc>
  <rcc rId="27049" sId="1" numFmtId="4">
    <oc r="J703">
      <v>0</v>
    </oc>
    <nc r="J703"/>
  </rcc>
  <rcc rId="27050" sId="1" numFmtId="4">
    <oc r="I704">
      <v>0</v>
    </oc>
    <nc r="I704"/>
  </rcc>
  <rcc rId="27051" sId="1" numFmtId="4">
    <oc r="J704">
      <v>0</v>
    </oc>
    <nc r="J704"/>
  </rcc>
  <rcc rId="27052" sId="1" numFmtId="4">
    <oc r="I705">
      <v>0</v>
    </oc>
    <nc r="I705"/>
  </rcc>
  <rcc rId="27053" sId="1" numFmtId="4">
    <oc r="J705">
      <v>0</v>
    </oc>
    <nc r="J705"/>
  </rcc>
  <rcc rId="27054" sId="1" numFmtId="4">
    <oc r="I706">
      <v>0</v>
    </oc>
    <nc r="I706"/>
  </rcc>
  <rcc rId="27055" sId="1" numFmtId="4">
    <oc r="J706">
      <v>0</v>
    </oc>
    <nc r="J706"/>
  </rcc>
  <rcc rId="27056" sId="1" numFmtId="4">
    <oc r="I707">
      <v>0</v>
    </oc>
    <nc r="I707"/>
  </rcc>
  <rcc rId="27057" sId="1" numFmtId="4">
    <oc r="J707">
      <v>0</v>
    </oc>
    <nc r="J707"/>
  </rcc>
  <rcc rId="27058" sId="1" numFmtId="4">
    <oc r="I708">
      <v>0</v>
    </oc>
    <nc r="I708"/>
  </rcc>
  <rcc rId="27059" sId="1" numFmtId="4">
    <oc r="J708">
      <v>0</v>
    </oc>
    <nc r="J708"/>
  </rcc>
  <rcc rId="27060" sId="1" numFmtId="4">
    <oc r="I709">
      <v>0</v>
    </oc>
    <nc r="I709"/>
  </rcc>
  <rcc rId="27061" sId="1" numFmtId="4">
    <oc r="J709">
      <v>0</v>
    </oc>
    <nc r="J709"/>
  </rcc>
  <rcc rId="27062" sId="1" numFmtId="4">
    <oc r="I710">
      <v>0</v>
    </oc>
    <nc r="I710"/>
  </rcc>
  <rcc rId="27063" sId="1" numFmtId="4">
    <oc r="J710">
      <v>0</v>
    </oc>
    <nc r="J710"/>
  </rcc>
  <rcc rId="27064" sId="1" numFmtId="4">
    <oc r="I711">
      <v>0</v>
    </oc>
    <nc r="I711"/>
  </rcc>
  <rcc rId="27065" sId="1" numFmtId="4">
    <oc r="J711">
      <v>0</v>
    </oc>
    <nc r="J711"/>
  </rcc>
  <rcc rId="27066" sId="1" numFmtId="4">
    <oc r="I712">
      <v>0</v>
    </oc>
    <nc r="I712"/>
  </rcc>
  <rcc rId="27067" sId="1" numFmtId="4">
    <oc r="J712">
      <v>0</v>
    </oc>
    <nc r="J712"/>
  </rcc>
  <rcc rId="27068" sId="1" numFmtId="4">
    <oc r="I713">
      <v>0</v>
    </oc>
    <nc r="I713"/>
  </rcc>
  <rcc rId="27069" sId="1" numFmtId="4">
    <oc r="J713">
      <v>0</v>
    </oc>
    <nc r="J713"/>
  </rcc>
  <rcc rId="27070" sId="1" numFmtId="4">
    <oc r="I714">
      <v>0</v>
    </oc>
    <nc r="I714"/>
  </rcc>
  <rcc rId="27071" sId="1" numFmtId="4">
    <oc r="J714">
      <v>0</v>
    </oc>
    <nc r="J714"/>
  </rcc>
  <rcc rId="27072" sId="1" numFmtId="4">
    <oc r="I715">
      <v>0</v>
    </oc>
    <nc r="I715"/>
  </rcc>
  <rcc rId="27073" sId="1" numFmtId="4">
    <oc r="J715">
      <v>0</v>
    </oc>
    <nc r="J715"/>
  </rcc>
  <rcc rId="27074" sId="1" numFmtId="4">
    <oc r="I716">
      <v>0</v>
    </oc>
    <nc r="I716"/>
  </rcc>
  <rcc rId="27075" sId="1" numFmtId="4">
    <oc r="J716">
      <v>0</v>
    </oc>
    <nc r="J716"/>
  </rcc>
  <rcc rId="27076" sId="1" numFmtId="4">
    <oc r="I717">
      <v>0</v>
    </oc>
    <nc r="I717"/>
  </rcc>
  <rcc rId="27077" sId="1" numFmtId="4">
    <oc r="J717">
      <v>0</v>
    </oc>
    <nc r="J717"/>
  </rcc>
  <rcc rId="27078" sId="1" numFmtId="4">
    <oc r="I718">
      <v>0</v>
    </oc>
    <nc r="I718"/>
  </rcc>
  <rcc rId="27079" sId="1" numFmtId="4">
    <oc r="J718">
      <v>0</v>
    </oc>
    <nc r="J718"/>
  </rcc>
  <rcc rId="27080" sId="1" numFmtId="4">
    <oc r="I719">
      <v>0</v>
    </oc>
    <nc r="I719"/>
  </rcc>
  <rcc rId="27081" sId="1" numFmtId="4">
    <oc r="J719">
      <v>0</v>
    </oc>
    <nc r="J719"/>
  </rcc>
  <rcc rId="27082" sId="1" numFmtId="4">
    <oc r="I720">
      <v>0</v>
    </oc>
    <nc r="I720"/>
  </rcc>
  <rcc rId="27083" sId="1" numFmtId="4">
    <oc r="J720">
      <v>0</v>
    </oc>
    <nc r="J720"/>
  </rcc>
  <rcc rId="27084" sId="1" numFmtId="4">
    <oc r="I721">
      <v>0</v>
    </oc>
    <nc r="I721"/>
  </rcc>
  <rcc rId="27085" sId="1" numFmtId="4">
    <oc r="J721">
      <v>0</v>
    </oc>
    <nc r="J721"/>
  </rcc>
  <rcc rId="27086" sId="1" numFmtId="4">
    <oc r="I722">
      <v>0</v>
    </oc>
    <nc r="I722"/>
  </rcc>
  <rcc rId="27087" sId="1" numFmtId="4">
    <oc r="J722">
      <v>0</v>
    </oc>
    <nc r="J722"/>
  </rcc>
  <rcc rId="27088" sId="1" numFmtId="4">
    <oc r="I723">
      <v>0</v>
    </oc>
    <nc r="I723"/>
  </rcc>
  <rcc rId="27089" sId="1" numFmtId="4">
    <oc r="J723">
      <v>0</v>
    </oc>
    <nc r="J723"/>
  </rcc>
  <rcc rId="27090" sId="1" numFmtId="4">
    <oc r="I724">
      <v>0</v>
    </oc>
    <nc r="I724"/>
  </rcc>
  <rcc rId="27091" sId="1" numFmtId="4">
    <oc r="J724">
      <v>0</v>
    </oc>
    <nc r="J724"/>
  </rcc>
  <rcc rId="27092" sId="1" numFmtId="4">
    <oc r="I725">
      <v>0</v>
    </oc>
    <nc r="I725"/>
  </rcc>
  <rcc rId="27093" sId="1" numFmtId="4">
    <oc r="J725">
      <v>0</v>
    </oc>
    <nc r="J725"/>
  </rcc>
  <rcc rId="27094" sId="1" numFmtId="4">
    <oc r="I726">
      <v>0</v>
    </oc>
    <nc r="I726"/>
  </rcc>
  <rcc rId="27095" sId="1" numFmtId="4">
    <oc r="J726">
      <v>0</v>
    </oc>
    <nc r="J726"/>
  </rcc>
  <rcc rId="27096" sId="1" numFmtId="4">
    <oc r="I727">
      <v>0</v>
    </oc>
    <nc r="I727"/>
  </rcc>
  <rcc rId="27097" sId="1" numFmtId="4">
    <oc r="J727">
      <v>0</v>
    </oc>
    <nc r="J727"/>
  </rcc>
  <rcc rId="27098" sId="1" numFmtId="4">
    <oc r="I728">
      <v>0</v>
    </oc>
    <nc r="I728"/>
  </rcc>
  <rcc rId="27099" sId="1" numFmtId="4">
    <oc r="J728">
      <v>0</v>
    </oc>
    <nc r="J728"/>
  </rcc>
  <rcc rId="27100" sId="1" numFmtId="4">
    <oc r="I729">
      <v>0</v>
    </oc>
    <nc r="I729"/>
  </rcc>
  <rcc rId="27101" sId="1" numFmtId="4">
    <oc r="J729">
      <v>0</v>
    </oc>
    <nc r="J729"/>
  </rcc>
  <rcc rId="27102" sId="1" numFmtId="4">
    <oc r="I730">
      <v>0</v>
    </oc>
    <nc r="I730"/>
  </rcc>
  <rcc rId="27103" sId="1" numFmtId="4">
    <oc r="J730">
      <v>0</v>
    </oc>
    <nc r="J730"/>
  </rcc>
  <rcc rId="27104" sId="1" numFmtId="4">
    <oc r="I731">
      <v>0</v>
    </oc>
    <nc r="I731"/>
  </rcc>
  <rcc rId="27105" sId="1" numFmtId="4">
    <oc r="J731">
      <v>0</v>
    </oc>
    <nc r="J731"/>
  </rcc>
  <rcc rId="27106" sId="1" numFmtId="4">
    <oc r="I732">
      <v>0</v>
    </oc>
    <nc r="I732"/>
  </rcc>
  <rcc rId="27107" sId="1" numFmtId="4">
    <oc r="J732">
      <v>0</v>
    </oc>
    <nc r="J732"/>
  </rcc>
  <rcc rId="27108" sId="1" numFmtId="4">
    <oc r="I733">
      <v>0</v>
    </oc>
    <nc r="I733"/>
  </rcc>
  <rcc rId="27109" sId="1" numFmtId="4">
    <oc r="J733">
      <v>0</v>
    </oc>
    <nc r="J733"/>
  </rcc>
  <rcc rId="27110" sId="1" numFmtId="4">
    <oc r="I734">
      <v>0</v>
    </oc>
    <nc r="I734"/>
  </rcc>
  <rcc rId="27111" sId="1" numFmtId="4">
    <oc r="J734">
      <v>0</v>
    </oc>
    <nc r="J734"/>
  </rcc>
  <rcc rId="27112" sId="1" numFmtId="4">
    <oc r="I735">
      <v>0</v>
    </oc>
    <nc r="I735"/>
  </rcc>
  <rcc rId="27113" sId="1" numFmtId="4">
    <oc r="J735">
      <v>0</v>
    </oc>
    <nc r="J735"/>
  </rcc>
  <rcc rId="27114" sId="1" numFmtId="4">
    <oc r="I736">
      <v>0</v>
    </oc>
    <nc r="I736"/>
  </rcc>
  <rcc rId="27115" sId="1" numFmtId="4">
    <oc r="J736">
      <v>0</v>
    </oc>
    <nc r="J736"/>
  </rcc>
  <rcc rId="27116" sId="1" numFmtId="4">
    <oc r="I737">
      <v>0</v>
    </oc>
    <nc r="I737"/>
  </rcc>
  <rcc rId="27117" sId="1" numFmtId="4">
    <oc r="J737">
      <v>0</v>
    </oc>
    <nc r="J737"/>
  </rcc>
  <rcc rId="27118" sId="1" numFmtId="4">
    <oc r="I738">
      <v>0</v>
    </oc>
    <nc r="I738"/>
  </rcc>
  <rcc rId="27119" sId="1" numFmtId="4">
    <oc r="J738">
      <v>0</v>
    </oc>
    <nc r="J738"/>
  </rcc>
  <rcc rId="27120" sId="1" numFmtId="4">
    <oc r="I739">
      <v>0</v>
    </oc>
    <nc r="I739"/>
  </rcc>
  <rcc rId="27121" sId="1" numFmtId="4">
    <oc r="J739">
      <v>0</v>
    </oc>
    <nc r="J739"/>
  </rcc>
  <rcc rId="27122" sId="1" numFmtId="4">
    <oc r="I740">
      <v>0</v>
    </oc>
    <nc r="I740"/>
  </rcc>
  <rcc rId="27123" sId="1" numFmtId="4">
    <oc r="J740">
      <v>0</v>
    </oc>
    <nc r="J740"/>
  </rcc>
  <rcc rId="27124" sId="1" numFmtId="4">
    <oc r="I741">
      <v>0</v>
    </oc>
    <nc r="I741"/>
  </rcc>
  <rcc rId="27125" sId="1" numFmtId="4">
    <oc r="J741">
      <v>0</v>
    </oc>
    <nc r="J741"/>
  </rcc>
  <rcc rId="27126" sId="1" numFmtId="4">
    <oc r="I743">
      <v>0</v>
    </oc>
    <nc r="I743"/>
  </rcc>
  <rcc rId="27127" sId="1" numFmtId="4">
    <oc r="J743">
      <v>0</v>
    </oc>
    <nc r="J743"/>
  </rcc>
  <rcc rId="27128" sId="1" numFmtId="4">
    <oc r="I744">
      <v>0</v>
    </oc>
    <nc r="I744"/>
  </rcc>
  <rcc rId="27129" sId="1" numFmtId="4">
    <oc r="J744">
      <v>0</v>
    </oc>
    <nc r="J744"/>
  </rcc>
  <rcc rId="27130" sId="1" numFmtId="4">
    <oc r="I745">
      <v>0</v>
    </oc>
    <nc r="I745"/>
  </rcc>
  <rcc rId="27131" sId="1" numFmtId="4">
    <oc r="J745">
      <v>0</v>
    </oc>
    <nc r="J745"/>
  </rcc>
  <rcc rId="27132" sId="1" numFmtId="4">
    <oc r="I746">
      <v>0</v>
    </oc>
    <nc r="I746"/>
  </rcc>
  <rcc rId="27133" sId="1" numFmtId="4">
    <oc r="J746">
      <v>0</v>
    </oc>
    <nc r="J746"/>
  </rcc>
  <rcc rId="27134" sId="1" numFmtId="4">
    <oc r="I747">
      <v>0</v>
    </oc>
    <nc r="I747"/>
  </rcc>
  <rcc rId="27135" sId="1" numFmtId="4">
    <oc r="J747">
      <v>0</v>
    </oc>
    <nc r="J747"/>
  </rcc>
  <rcc rId="27136" sId="1" numFmtId="4">
    <oc r="I748">
      <v>0</v>
    </oc>
    <nc r="I748"/>
  </rcc>
  <rcc rId="27137" sId="1" numFmtId="4">
    <oc r="J748">
      <v>0</v>
    </oc>
    <nc r="J748"/>
  </rcc>
  <rcc rId="27138" sId="1" numFmtId="4">
    <oc r="I749">
      <v>0</v>
    </oc>
    <nc r="I749"/>
  </rcc>
  <rcc rId="27139" sId="1" numFmtId="4">
    <oc r="J749">
      <v>0</v>
    </oc>
    <nc r="J749"/>
  </rcc>
  <rcc rId="27140" sId="1" numFmtId="4">
    <oc r="I750">
      <v>0</v>
    </oc>
    <nc r="I750"/>
  </rcc>
  <rcc rId="27141" sId="1" numFmtId="4">
    <oc r="J750">
      <v>0</v>
    </oc>
    <nc r="J750"/>
  </rcc>
  <rcc rId="27142" sId="1" numFmtId="4">
    <oc r="I751">
      <v>0</v>
    </oc>
    <nc r="I751"/>
  </rcc>
  <rcc rId="27143" sId="1" numFmtId="4">
    <oc r="J751">
      <v>0</v>
    </oc>
    <nc r="J751"/>
  </rcc>
  <rcc rId="27144" sId="1" numFmtId="4">
    <oc r="I752">
      <v>0</v>
    </oc>
    <nc r="I752"/>
  </rcc>
  <rcc rId="27145" sId="1" numFmtId="4">
    <oc r="J752">
      <v>0</v>
    </oc>
    <nc r="J752"/>
  </rcc>
  <rcc rId="27146" sId="1" numFmtId="4">
    <oc r="I753">
      <v>0</v>
    </oc>
    <nc r="I753"/>
  </rcc>
  <rcc rId="27147" sId="1" numFmtId="4">
    <oc r="J753">
      <v>0</v>
    </oc>
    <nc r="J753"/>
  </rcc>
  <rcc rId="27148" sId="1" numFmtId="4">
    <oc r="I754">
      <v>0</v>
    </oc>
    <nc r="I754"/>
  </rcc>
  <rcc rId="27149" sId="1" numFmtId="4">
    <oc r="J754">
      <v>0</v>
    </oc>
    <nc r="J754"/>
  </rcc>
  <rcc rId="27150" sId="1" numFmtId="4">
    <oc r="I755">
      <v>0</v>
    </oc>
    <nc r="I755"/>
  </rcc>
  <rcc rId="27151" sId="1" numFmtId="4">
    <oc r="J755">
      <v>0</v>
    </oc>
    <nc r="J755"/>
  </rcc>
  <rcc rId="27152" sId="1" numFmtId="4">
    <oc r="I756">
      <v>0</v>
    </oc>
    <nc r="I756"/>
  </rcc>
  <rcc rId="27153" sId="1" numFmtId="4">
    <oc r="J756">
      <v>0</v>
    </oc>
    <nc r="J756"/>
  </rcc>
  <rcc rId="27154" sId="1" numFmtId="4">
    <oc r="I757">
      <v>0</v>
    </oc>
    <nc r="I757"/>
  </rcc>
  <rcc rId="27155" sId="1" numFmtId="4">
    <oc r="J757">
      <v>0</v>
    </oc>
    <nc r="J757"/>
  </rcc>
  <rcc rId="27156" sId="1" numFmtId="4">
    <oc r="I758">
      <v>0</v>
    </oc>
    <nc r="I758"/>
  </rcc>
  <rcc rId="27157" sId="1" numFmtId="4">
    <oc r="J758">
      <v>0</v>
    </oc>
    <nc r="J758"/>
  </rcc>
  <rcc rId="27158" sId="1" numFmtId="4">
    <oc r="I759">
      <v>0</v>
    </oc>
    <nc r="I759"/>
  </rcc>
  <rcc rId="27159" sId="1" numFmtId="4">
    <oc r="J759">
      <v>0</v>
    </oc>
    <nc r="J759"/>
  </rcc>
  <rcc rId="27160" sId="1" numFmtId="4">
    <oc r="I760">
      <v>0</v>
    </oc>
    <nc r="I760"/>
  </rcc>
  <rcc rId="27161" sId="1" numFmtId="4">
    <oc r="J760">
      <v>0</v>
    </oc>
    <nc r="J760"/>
  </rcc>
  <rcc rId="27162" sId="1" numFmtId="4">
    <oc r="I761">
      <v>0</v>
    </oc>
    <nc r="I761"/>
  </rcc>
  <rcc rId="27163" sId="1" numFmtId="4">
    <oc r="J761">
      <v>0</v>
    </oc>
    <nc r="J761"/>
  </rcc>
  <rcc rId="27164" sId="1" numFmtId="4">
    <oc r="I762">
      <v>0</v>
    </oc>
    <nc r="I762"/>
  </rcc>
  <rcc rId="27165" sId="1" numFmtId="4">
    <oc r="J762">
      <v>0</v>
    </oc>
    <nc r="J762"/>
  </rcc>
  <rcc rId="27166" sId="1" numFmtId="4">
    <oc r="I763">
      <v>0</v>
    </oc>
    <nc r="I763"/>
  </rcc>
  <rcc rId="27167" sId="1" numFmtId="4">
    <oc r="J763">
      <v>0</v>
    </oc>
    <nc r="J763"/>
  </rcc>
  <rcc rId="27168" sId="1" numFmtId="4">
    <oc r="I764">
      <v>0</v>
    </oc>
    <nc r="I764"/>
  </rcc>
  <rcc rId="27169" sId="1" numFmtId="4">
    <oc r="J764">
      <v>0</v>
    </oc>
    <nc r="J764"/>
  </rcc>
  <rcc rId="27170" sId="1" numFmtId="4">
    <oc r="I765">
      <v>0</v>
    </oc>
    <nc r="I765"/>
  </rcc>
  <rcc rId="27171" sId="1" numFmtId="4">
    <oc r="J765">
      <v>0</v>
    </oc>
    <nc r="J765"/>
  </rcc>
  <rcc rId="27172" sId="1" numFmtId="4">
    <oc r="I766">
      <v>0</v>
    </oc>
    <nc r="I766"/>
  </rcc>
  <rcc rId="27173" sId="1" numFmtId="4">
    <oc r="J766">
      <v>0</v>
    </oc>
    <nc r="J766"/>
  </rcc>
  <rcc rId="27174" sId="1" numFmtId="4">
    <oc r="I767">
      <v>0</v>
    </oc>
    <nc r="I767"/>
  </rcc>
  <rcc rId="27175" sId="1" numFmtId="4">
    <oc r="J767">
      <v>0</v>
    </oc>
    <nc r="J767"/>
  </rcc>
  <rcc rId="27176" sId="1" numFmtId="4">
    <oc r="I768">
      <v>0</v>
    </oc>
    <nc r="I768"/>
  </rcc>
  <rcc rId="27177" sId="1" numFmtId="4">
    <oc r="J768">
      <v>0</v>
    </oc>
    <nc r="J768"/>
  </rcc>
  <rcc rId="27178" sId="1" numFmtId="4">
    <oc r="I769">
      <v>0</v>
    </oc>
    <nc r="I769"/>
  </rcc>
  <rcc rId="27179" sId="1" numFmtId="4">
    <oc r="J769">
      <v>0</v>
    </oc>
    <nc r="J769"/>
  </rcc>
  <rcc rId="27180" sId="1" numFmtId="4">
    <oc r="I770">
      <v>0</v>
    </oc>
    <nc r="I770"/>
  </rcc>
  <rcc rId="27181" sId="1" numFmtId="4">
    <oc r="J770">
      <v>0</v>
    </oc>
    <nc r="J770"/>
  </rcc>
  <rcc rId="27182" sId="1" numFmtId="4">
    <oc r="I771">
      <v>0</v>
    </oc>
    <nc r="I771"/>
  </rcc>
  <rcc rId="27183" sId="1" numFmtId="4">
    <oc r="J771">
      <v>0</v>
    </oc>
    <nc r="J771"/>
  </rcc>
  <rcc rId="27184" sId="1" numFmtId="4">
    <oc r="I772">
      <v>0</v>
    </oc>
    <nc r="I772"/>
  </rcc>
  <rcc rId="27185" sId="1" numFmtId="4">
    <oc r="J772">
      <v>0</v>
    </oc>
    <nc r="J772"/>
  </rcc>
  <rcc rId="27186" sId="1" numFmtId="4">
    <oc r="I773">
      <v>0</v>
    </oc>
    <nc r="I773"/>
  </rcc>
  <rcc rId="27187" sId="1" numFmtId="4">
    <oc r="J773">
      <v>0</v>
    </oc>
    <nc r="J773"/>
  </rcc>
  <rcc rId="27188" sId="1" numFmtId="4">
    <oc r="I774">
      <v>0</v>
    </oc>
    <nc r="I774"/>
  </rcc>
  <rcc rId="27189" sId="1" numFmtId="4">
    <oc r="J774">
      <v>0</v>
    </oc>
    <nc r="J774"/>
  </rcc>
  <rcc rId="27190" sId="1" numFmtId="4">
    <oc r="I775">
      <v>0</v>
    </oc>
    <nc r="I775"/>
  </rcc>
  <rcc rId="27191" sId="1" numFmtId="4">
    <oc r="J775">
      <v>0</v>
    </oc>
    <nc r="J775"/>
  </rcc>
  <rcc rId="27192" sId="1" numFmtId="4">
    <oc r="I776">
      <v>0</v>
    </oc>
    <nc r="I776"/>
  </rcc>
  <rcc rId="27193" sId="1" numFmtId="4">
    <oc r="J776">
      <v>0</v>
    </oc>
    <nc r="J776"/>
  </rcc>
  <rcc rId="27194" sId="1" numFmtId="4">
    <oc r="I777">
      <v>0</v>
    </oc>
    <nc r="I777"/>
  </rcc>
  <rcc rId="27195" sId="1" numFmtId="4">
    <oc r="J777">
      <v>0</v>
    </oc>
    <nc r="J777"/>
  </rcc>
  <rcc rId="27196" sId="1" numFmtId="4">
    <oc r="I778">
      <v>0</v>
    </oc>
    <nc r="I778"/>
  </rcc>
  <rcc rId="27197" sId="1" numFmtId="4">
    <oc r="J778">
      <v>0</v>
    </oc>
    <nc r="J778"/>
  </rcc>
  <rcc rId="27198" sId="1" numFmtId="4">
    <oc r="I779">
      <v>0</v>
    </oc>
    <nc r="I779"/>
  </rcc>
  <rcc rId="27199" sId="1" numFmtId="4">
    <oc r="J779">
      <v>0</v>
    </oc>
    <nc r="J779"/>
  </rcc>
  <rcc rId="27200" sId="1" numFmtId="4">
    <oc r="I780">
      <v>0</v>
    </oc>
    <nc r="I780"/>
  </rcc>
  <rcc rId="27201" sId="1" numFmtId="4">
    <oc r="J780">
      <v>0</v>
    </oc>
    <nc r="J780"/>
  </rcc>
  <rcc rId="27202" sId="1" numFmtId="4">
    <oc r="I781">
      <v>0</v>
    </oc>
    <nc r="I781"/>
  </rcc>
  <rcc rId="27203" sId="1" numFmtId="4">
    <oc r="J781">
      <v>0</v>
    </oc>
    <nc r="J781"/>
  </rcc>
  <rcc rId="27204" sId="1" numFmtId="4">
    <oc r="I782">
      <v>0</v>
    </oc>
    <nc r="I782"/>
  </rcc>
  <rcc rId="27205" sId="1" numFmtId="4">
    <oc r="J782">
      <v>0</v>
    </oc>
    <nc r="J782"/>
  </rcc>
  <rcc rId="27206" sId="1" numFmtId="4">
    <oc r="I783">
      <v>0</v>
    </oc>
    <nc r="I783"/>
  </rcc>
  <rcc rId="27207" sId="1" numFmtId="4">
    <oc r="J783">
      <v>0</v>
    </oc>
    <nc r="J783"/>
  </rcc>
  <rcc rId="27208" sId="1" numFmtId="4">
    <oc r="I784">
      <v>0</v>
    </oc>
    <nc r="I784"/>
  </rcc>
  <rcc rId="27209" sId="1" numFmtId="4">
    <oc r="J784">
      <v>0</v>
    </oc>
    <nc r="J784"/>
  </rcc>
  <rcc rId="27210" sId="1" numFmtId="4">
    <oc r="I785">
      <v>0</v>
    </oc>
    <nc r="I785"/>
  </rcc>
  <rcc rId="27211" sId="1" numFmtId="4">
    <oc r="J785">
      <v>0</v>
    </oc>
    <nc r="J785"/>
  </rcc>
  <rcc rId="27212" sId="1" numFmtId="4">
    <oc r="I786">
      <v>0</v>
    </oc>
    <nc r="I786"/>
  </rcc>
  <rcc rId="27213" sId="1" numFmtId="4">
    <oc r="J786">
      <v>0</v>
    </oc>
    <nc r="J786"/>
  </rcc>
  <rcc rId="27214" sId="1" numFmtId="4">
    <oc r="I787">
      <v>0</v>
    </oc>
    <nc r="I787"/>
  </rcc>
  <rcc rId="27215" sId="1" numFmtId="4">
    <oc r="J787">
      <v>0</v>
    </oc>
    <nc r="J787"/>
  </rcc>
  <rcc rId="27216" sId="1" numFmtId="4">
    <oc r="I788">
      <v>0</v>
    </oc>
    <nc r="I788"/>
  </rcc>
  <rcc rId="27217" sId="1" numFmtId="4">
    <oc r="J788">
      <v>0</v>
    </oc>
    <nc r="J788"/>
  </rcc>
  <rcc rId="27218" sId="1" numFmtId="4">
    <oc r="I789">
      <v>0</v>
    </oc>
    <nc r="I789"/>
  </rcc>
  <rcc rId="27219" sId="1" numFmtId="4">
    <oc r="J789">
      <v>0</v>
    </oc>
    <nc r="J789"/>
  </rcc>
  <rcc rId="27220" sId="1" numFmtId="4">
    <oc r="I790">
      <v>0</v>
    </oc>
    <nc r="I790"/>
  </rcc>
  <rcc rId="27221" sId="1" numFmtId="4">
    <oc r="J790">
      <v>0</v>
    </oc>
    <nc r="J790"/>
  </rcc>
  <rcc rId="27222" sId="1" numFmtId="4">
    <oc r="I791">
      <v>0</v>
    </oc>
    <nc r="I791"/>
  </rcc>
  <rcc rId="27223" sId="1" numFmtId="4">
    <oc r="J791">
      <v>0</v>
    </oc>
    <nc r="J791"/>
  </rcc>
  <rcc rId="27224" sId="1" numFmtId="4">
    <oc r="I792">
      <v>0</v>
    </oc>
    <nc r="I792"/>
  </rcc>
  <rcc rId="27225" sId="1" numFmtId="4">
    <oc r="J792">
      <v>0</v>
    </oc>
    <nc r="J792"/>
  </rcc>
  <rcc rId="27226" sId="1" numFmtId="4">
    <oc r="I793">
      <v>0</v>
    </oc>
    <nc r="I793"/>
  </rcc>
  <rcc rId="27227" sId="1" numFmtId="4">
    <oc r="J793">
      <v>0</v>
    </oc>
    <nc r="J793"/>
  </rcc>
  <rcc rId="27228" sId="1" numFmtId="4">
    <oc r="I794">
      <v>0</v>
    </oc>
    <nc r="I794"/>
  </rcc>
  <rcc rId="27229" sId="1" numFmtId="4">
    <oc r="J794">
      <v>0</v>
    </oc>
    <nc r="J794"/>
  </rcc>
  <rcc rId="27230" sId="1" numFmtId="4">
    <oc r="I795">
      <v>0</v>
    </oc>
    <nc r="I795"/>
  </rcc>
  <rcc rId="27231" sId="1" numFmtId="4">
    <oc r="J795">
      <v>0</v>
    </oc>
    <nc r="J795"/>
  </rcc>
  <rcc rId="27232" sId="1" numFmtId="4">
    <oc r="I796">
      <v>0</v>
    </oc>
    <nc r="I796"/>
  </rcc>
  <rcc rId="27233" sId="1" numFmtId="4">
    <oc r="J796">
      <v>0</v>
    </oc>
    <nc r="J796"/>
  </rcc>
  <rcc rId="27234" sId="1" numFmtId="4">
    <oc r="I797">
      <v>0</v>
    </oc>
    <nc r="I797"/>
  </rcc>
  <rcc rId="27235" sId="1" numFmtId="4">
    <oc r="J797">
      <v>0</v>
    </oc>
    <nc r="J797"/>
  </rcc>
  <rcc rId="27236" sId="1" numFmtId="4">
    <oc r="I798">
      <v>0</v>
    </oc>
    <nc r="I798"/>
  </rcc>
  <rcc rId="27237" sId="1" numFmtId="4">
    <oc r="J798">
      <v>0</v>
    </oc>
    <nc r="J798"/>
  </rcc>
  <rcc rId="27238" sId="1" numFmtId="4">
    <oc r="I799">
      <v>0</v>
    </oc>
    <nc r="I799"/>
  </rcc>
  <rcc rId="27239" sId="1" numFmtId="4">
    <oc r="J799">
      <v>0</v>
    </oc>
    <nc r="J799"/>
  </rcc>
  <rcc rId="27240" sId="1" numFmtId="4">
    <oc r="I800">
      <v>0</v>
    </oc>
    <nc r="I800"/>
  </rcc>
  <rcc rId="27241" sId="1" numFmtId="4">
    <oc r="J800">
      <v>0</v>
    </oc>
    <nc r="J800"/>
  </rcc>
  <rcc rId="27242" sId="1" numFmtId="4">
    <oc r="I801">
      <v>0</v>
    </oc>
    <nc r="I801"/>
  </rcc>
  <rcc rId="27243" sId="1" numFmtId="4">
    <oc r="J801">
      <v>0</v>
    </oc>
    <nc r="J801"/>
  </rcc>
  <rcc rId="27244" sId="1" numFmtId="4">
    <oc r="I802">
      <v>0</v>
    </oc>
    <nc r="I802"/>
  </rcc>
  <rcc rId="27245" sId="1" numFmtId="4">
    <oc r="J802">
      <v>0</v>
    </oc>
    <nc r="J802"/>
  </rcc>
  <rcc rId="27246" sId="1" numFmtId="4">
    <oc r="I803">
      <v>0</v>
    </oc>
    <nc r="I803"/>
  </rcc>
  <rcc rId="27247" sId="1" numFmtId="4">
    <oc r="J803">
      <v>0</v>
    </oc>
    <nc r="J803"/>
  </rcc>
  <rcc rId="27248" sId="1" numFmtId="4">
    <oc r="I804">
      <v>0</v>
    </oc>
    <nc r="I804"/>
  </rcc>
  <rcc rId="27249" sId="1" numFmtId="4">
    <oc r="J804">
      <v>0</v>
    </oc>
    <nc r="J804"/>
  </rcc>
  <rcc rId="27250" sId="1" numFmtId="4">
    <oc r="I805">
      <v>0</v>
    </oc>
    <nc r="I805"/>
  </rcc>
  <rcc rId="27251" sId="1" numFmtId="4">
    <oc r="J805">
      <v>0</v>
    </oc>
    <nc r="J805"/>
  </rcc>
  <rcc rId="27252" sId="1" numFmtId="4">
    <oc r="I806">
      <v>0</v>
    </oc>
    <nc r="I806"/>
  </rcc>
  <rcc rId="27253" sId="1" numFmtId="4">
    <oc r="J806">
      <v>0</v>
    </oc>
    <nc r="J806"/>
  </rcc>
  <rcc rId="27254" sId="1" numFmtId="4">
    <oc r="I807">
      <v>0</v>
    </oc>
    <nc r="I807"/>
  </rcc>
  <rcc rId="27255" sId="1" numFmtId="4">
    <oc r="J807">
      <v>0</v>
    </oc>
    <nc r="J807"/>
  </rcc>
  <rcc rId="27256" sId="1" numFmtId="4">
    <oc r="I808">
      <v>0</v>
    </oc>
    <nc r="I808"/>
  </rcc>
  <rcc rId="27257" sId="1" numFmtId="4">
    <oc r="J808">
      <v>0</v>
    </oc>
    <nc r="J808"/>
  </rcc>
  <rcc rId="27258" sId="1" numFmtId="4">
    <oc r="I809">
      <v>0</v>
    </oc>
    <nc r="I809"/>
  </rcc>
  <rcc rId="27259" sId="1" numFmtId="4">
    <oc r="J809">
      <v>0</v>
    </oc>
    <nc r="J809"/>
  </rcc>
  <rcc rId="27260" sId="1" numFmtId="4">
    <oc r="I810">
      <v>0</v>
    </oc>
    <nc r="I810"/>
  </rcc>
  <rcc rId="27261" sId="1" numFmtId="4">
    <oc r="J810">
      <v>0</v>
    </oc>
    <nc r="J810"/>
  </rcc>
  <rcc rId="27262" sId="1" numFmtId="4">
    <oc r="I811">
      <v>0</v>
    </oc>
    <nc r="I811"/>
  </rcc>
  <rcc rId="27263" sId="1" numFmtId="4">
    <oc r="J811">
      <v>0</v>
    </oc>
    <nc r="J811"/>
  </rcc>
  <rcc rId="27264" sId="1" numFmtId="4">
    <oc r="I812">
      <v>0</v>
    </oc>
    <nc r="I812"/>
  </rcc>
  <rcc rId="27265" sId="1" numFmtId="4">
    <oc r="J812">
      <v>0</v>
    </oc>
    <nc r="J812"/>
  </rcc>
  <rcc rId="27266" sId="1" numFmtId="4">
    <oc r="I813">
      <v>0</v>
    </oc>
    <nc r="I813"/>
  </rcc>
  <rcc rId="27267" sId="1" numFmtId="4">
    <oc r="J813">
      <v>0</v>
    </oc>
    <nc r="J813"/>
  </rcc>
  <rcc rId="27268" sId="1" numFmtId="4">
    <oc r="I814">
      <v>0</v>
    </oc>
    <nc r="I814"/>
  </rcc>
  <rcc rId="27269" sId="1" numFmtId="4">
    <oc r="J814">
      <v>0</v>
    </oc>
    <nc r="J814"/>
  </rcc>
  <rcc rId="27270" sId="1" numFmtId="4">
    <oc r="I815">
      <v>0</v>
    </oc>
    <nc r="I815"/>
  </rcc>
  <rcc rId="27271" sId="1" numFmtId="4">
    <oc r="J815">
      <v>0</v>
    </oc>
    <nc r="J815"/>
  </rcc>
  <rcc rId="27272" sId="1" numFmtId="4">
    <oc r="I816">
      <v>0</v>
    </oc>
    <nc r="I816"/>
  </rcc>
  <rcc rId="27273" sId="1" numFmtId="4">
    <oc r="J816">
      <v>0</v>
    </oc>
    <nc r="J816"/>
  </rcc>
  <rcc rId="27274" sId="1" numFmtId="4">
    <oc r="I817">
      <v>0</v>
    </oc>
    <nc r="I817"/>
  </rcc>
  <rcc rId="27275" sId="1" numFmtId="4">
    <oc r="J817">
      <v>0</v>
    </oc>
    <nc r="J817"/>
  </rcc>
  <rcc rId="27276" sId="1" numFmtId="4">
    <oc r="I818">
      <v>0</v>
    </oc>
    <nc r="I818"/>
  </rcc>
  <rcc rId="27277" sId="1" numFmtId="4">
    <oc r="J818">
      <v>0</v>
    </oc>
    <nc r="J818"/>
  </rcc>
  <rcc rId="27278" sId="1" numFmtId="4">
    <oc r="I819">
      <v>0</v>
    </oc>
    <nc r="I819"/>
  </rcc>
  <rcc rId="27279" sId="1" numFmtId="4">
    <oc r="J819">
      <v>0</v>
    </oc>
    <nc r="J819"/>
  </rcc>
  <rcc rId="27280" sId="1" numFmtId="4">
    <oc r="I820">
      <v>0</v>
    </oc>
    <nc r="I820"/>
  </rcc>
  <rcc rId="27281" sId="1" numFmtId="4">
    <oc r="J820">
      <v>0</v>
    </oc>
    <nc r="J820"/>
  </rcc>
  <rcc rId="27282" sId="1" numFmtId="4">
    <oc r="I821">
      <v>0</v>
    </oc>
    <nc r="I821"/>
  </rcc>
  <rcc rId="27283" sId="1" numFmtId="4">
    <oc r="J821">
      <v>0</v>
    </oc>
    <nc r="J821"/>
  </rcc>
  <rcc rId="27284" sId="1" numFmtId="4">
    <oc r="I822">
      <v>0</v>
    </oc>
    <nc r="I822"/>
  </rcc>
  <rcc rId="27285" sId="1" numFmtId="4">
    <oc r="J822">
      <v>0</v>
    </oc>
    <nc r="J822"/>
  </rcc>
  <rcc rId="27286" sId="1" numFmtId="4">
    <oc r="I823">
      <v>0</v>
    </oc>
    <nc r="I823"/>
  </rcc>
  <rcc rId="27287" sId="1" numFmtId="4">
    <oc r="J823">
      <v>0</v>
    </oc>
    <nc r="J823"/>
  </rcc>
  <rcc rId="27288" sId="1" numFmtId="4">
    <oc r="I824">
      <v>0</v>
    </oc>
    <nc r="I824"/>
  </rcc>
  <rcc rId="27289" sId="1" numFmtId="4">
    <oc r="J824">
      <v>0</v>
    </oc>
    <nc r="J824"/>
  </rcc>
  <rcc rId="27290" sId="1" numFmtId="4">
    <oc r="I825">
      <v>0</v>
    </oc>
    <nc r="I825"/>
  </rcc>
  <rcc rId="27291" sId="1" numFmtId="4">
    <oc r="J825">
      <v>0</v>
    </oc>
    <nc r="J825"/>
  </rcc>
  <rcc rId="27292" sId="1" numFmtId="4">
    <oc r="I826">
      <v>0</v>
    </oc>
    <nc r="I826"/>
  </rcc>
  <rcc rId="27293" sId="1" numFmtId="4">
    <oc r="J826">
      <v>0</v>
    </oc>
    <nc r="J826"/>
  </rcc>
  <rcc rId="27294" sId="1" numFmtId="4">
    <oc r="I827">
      <v>0</v>
    </oc>
    <nc r="I827"/>
  </rcc>
  <rcc rId="27295" sId="1" numFmtId="4">
    <oc r="J827">
      <v>0</v>
    </oc>
    <nc r="J827"/>
  </rcc>
  <rcc rId="27296" sId="1" numFmtId="4">
    <oc r="I828">
      <v>0</v>
    </oc>
    <nc r="I828"/>
  </rcc>
  <rcc rId="27297" sId="1" numFmtId="4">
    <oc r="J828">
      <v>0</v>
    </oc>
    <nc r="J828"/>
  </rcc>
  <rcc rId="27298" sId="1" numFmtId="4">
    <oc r="I829">
      <v>0</v>
    </oc>
    <nc r="I829"/>
  </rcc>
  <rcc rId="27299" sId="1" numFmtId="4">
    <oc r="J829">
      <v>0</v>
    </oc>
    <nc r="J829"/>
  </rcc>
  <rcc rId="27300" sId="1" numFmtId="4">
    <oc r="I830">
      <v>0</v>
    </oc>
    <nc r="I830"/>
  </rcc>
  <rcc rId="27301" sId="1" numFmtId="4">
    <oc r="J830">
      <v>0</v>
    </oc>
    <nc r="J830"/>
  </rcc>
  <rcc rId="27302" sId="1" numFmtId="4">
    <oc r="I831">
      <v>0</v>
    </oc>
    <nc r="I831"/>
  </rcc>
  <rcc rId="27303" sId="1" numFmtId="4">
    <oc r="J831">
      <v>0</v>
    </oc>
    <nc r="J831"/>
  </rcc>
  <rcc rId="27304" sId="1" numFmtId="4">
    <oc r="I832">
      <v>0</v>
    </oc>
    <nc r="I832"/>
  </rcc>
  <rcc rId="27305" sId="1" numFmtId="4">
    <oc r="J832">
      <v>0</v>
    </oc>
    <nc r="J832"/>
  </rcc>
  <rcc rId="27306" sId="1" numFmtId="4">
    <oc r="I833">
      <v>0</v>
    </oc>
    <nc r="I833"/>
  </rcc>
  <rcc rId="27307" sId="1" numFmtId="4">
    <oc r="J833">
      <v>0</v>
    </oc>
    <nc r="J833"/>
  </rcc>
  <rcc rId="27308" sId="1" numFmtId="4">
    <oc r="I834">
      <v>0</v>
    </oc>
    <nc r="I834"/>
  </rcc>
  <rcc rId="27309" sId="1" numFmtId="4">
    <oc r="J834">
      <v>0</v>
    </oc>
    <nc r="J834"/>
  </rcc>
  <rcc rId="27310" sId="1" numFmtId="4">
    <oc r="I835">
      <v>0</v>
    </oc>
    <nc r="I835"/>
  </rcc>
  <rcc rId="27311" sId="1" numFmtId="4">
    <oc r="J835">
      <v>0</v>
    </oc>
    <nc r="J835"/>
  </rcc>
  <rcc rId="27312" sId="1" numFmtId="4">
    <oc r="I836">
      <v>0</v>
    </oc>
    <nc r="I836"/>
  </rcc>
  <rcc rId="27313" sId="1" numFmtId="4">
    <oc r="J836">
      <v>0</v>
    </oc>
    <nc r="J836"/>
  </rcc>
  <rcc rId="27314" sId="1" numFmtId="4">
    <oc r="I837">
      <v>0</v>
    </oc>
    <nc r="I837"/>
  </rcc>
  <rcc rId="27315" sId="1" numFmtId="4">
    <oc r="J837">
      <v>0</v>
    </oc>
    <nc r="J837"/>
  </rcc>
  <rcc rId="27316" sId="1" numFmtId="4">
    <oc r="I838">
      <v>0</v>
    </oc>
    <nc r="I838"/>
  </rcc>
  <rcc rId="27317" sId="1" numFmtId="4">
    <oc r="J838">
      <v>0</v>
    </oc>
    <nc r="J838"/>
  </rcc>
  <rcc rId="27318" sId="1" numFmtId="4">
    <oc r="I839">
      <v>0</v>
    </oc>
    <nc r="I839"/>
  </rcc>
  <rcc rId="27319" sId="1" numFmtId="4">
    <oc r="J839">
      <v>0</v>
    </oc>
    <nc r="J839"/>
  </rcc>
  <rcc rId="27320" sId="1" numFmtId="4">
    <oc r="I840">
      <v>0</v>
    </oc>
    <nc r="I840"/>
  </rcc>
  <rcc rId="27321" sId="1" numFmtId="4">
    <oc r="J840">
      <v>0</v>
    </oc>
    <nc r="J840"/>
  </rcc>
  <rcc rId="27322" sId="1" numFmtId="4">
    <oc r="I841">
      <v>0</v>
    </oc>
    <nc r="I841"/>
  </rcc>
  <rcc rId="27323" sId="1" numFmtId="4">
    <oc r="J841">
      <v>0</v>
    </oc>
    <nc r="J841"/>
  </rcc>
  <rcc rId="27324" sId="1" numFmtId="4">
    <oc r="I842">
      <v>0</v>
    </oc>
    <nc r="I842"/>
  </rcc>
  <rcc rId="27325" sId="1" numFmtId="4">
    <oc r="J842">
      <v>0</v>
    </oc>
    <nc r="J842"/>
  </rcc>
  <rcc rId="27326" sId="1" numFmtId="4">
    <oc r="I843">
      <v>0</v>
    </oc>
    <nc r="I843"/>
  </rcc>
  <rcc rId="27327" sId="1" numFmtId="4">
    <oc r="J843">
      <v>0</v>
    </oc>
    <nc r="J843"/>
  </rcc>
  <rcc rId="27328" sId="1" numFmtId="4">
    <oc r="I844">
      <v>0</v>
    </oc>
    <nc r="I844"/>
  </rcc>
  <rcc rId="27329" sId="1" numFmtId="4">
    <oc r="J844">
      <v>0</v>
    </oc>
    <nc r="J844"/>
  </rcc>
  <rcc rId="27330" sId="1" numFmtId="4">
    <oc r="I845">
      <v>0</v>
    </oc>
    <nc r="I845"/>
  </rcc>
  <rcc rId="27331" sId="1" numFmtId="4">
    <oc r="J845">
      <v>0</v>
    </oc>
    <nc r="J845"/>
  </rcc>
  <rcc rId="27332" sId="1" numFmtId="4">
    <oc r="I846">
      <v>0</v>
    </oc>
    <nc r="I846"/>
  </rcc>
  <rcc rId="27333" sId="1" numFmtId="4">
    <oc r="J846">
      <v>0</v>
    </oc>
    <nc r="J846"/>
  </rcc>
  <rcc rId="27334" sId="1" numFmtId="4">
    <oc r="I847">
      <v>0</v>
    </oc>
    <nc r="I847"/>
  </rcc>
  <rcc rId="27335" sId="1" numFmtId="4">
    <oc r="J847">
      <v>0</v>
    </oc>
    <nc r="J847"/>
  </rcc>
  <rcc rId="27336" sId="1" numFmtId="4">
    <oc r="I848">
      <v>0</v>
    </oc>
    <nc r="I848"/>
  </rcc>
  <rcc rId="27337" sId="1" numFmtId="4">
    <oc r="J848">
      <v>0</v>
    </oc>
    <nc r="J848"/>
  </rcc>
  <rcc rId="27338" sId="1" numFmtId="4">
    <oc r="I849">
      <v>0</v>
    </oc>
    <nc r="I849"/>
  </rcc>
  <rcc rId="27339" sId="1" numFmtId="4">
    <oc r="J849">
      <v>0</v>
    </oc>
    <nc r="J849"/>
  </rcc>
  <rcc rId="27340" sId="1" numFmtId="4">
    <oc r="I850">
      <v>0</v>
    </oc>
    <nc r="I850"/>
  </rcc>
  <rcc rId="27341" sId="1" numFmtId="4">
    <oc r="J850">
      <v>0</v>
    </oc>
    <nc r="J850"/>
  </rcc>
  <rcc rId="27342" sId="1" numFmtId="4">
    <oc r="I851">
      <v>0</v>
    </oc>
    <nc r="I851"/>
  </rcc>
  <rcc rId="27343" sId="1" numFmtId="4">
    <oc r="J851">
      <v>0</v>
    </oc>
    <nc r="J851"/>
  </rcc>
  <rcc rId="27344" sId="1" numFmtId="4">
    <oc r="I852">
      <v>0</v>
    </oc>
    <nc r="I852"/>
  </rcc>
  <rcc rId="27345" sId="1" numFmtId="4">
    <oc r="J852">
      <v>0</v>
    </oc>
    <nc r="J852"/>
  </rcc>
  <rcc rId="27346" sId="1" numFmtId="4">
    <oc r="I853">
      <v>0</v>
    </oc>
    <nc r="I853"/>
  </rcc>
  <rcc rId="27347" sId="1" numFmtId="4">
    <oc r="J853">
      <v>0</v>
    </oc>
    <nc r="J853"/>
  </rcc>
  <rcc rId="27348" sId="1" numFmtId="4">
    <oc r="I854">
      <v>0</v>
    </oc>
    <nc r="I854"/>
  </rcc>
  <rcc rId="27349" sId="1" numFmtId="4">
    <oc r="J854">
      <v>0</v>
    </oc>
    <nc r="J854"/>
  </rcc>
  <rcc rId="27350" sId="1" numFmtId="4">
    <oc r="I855">
      <v>0</v>
    </oc>
    <nc r="I855"/>
  </rcc>
  <rcc rId="27351" sId="1" numFmtId="4">
    <oc r="J855">
      <v>0</v>
    </oc>
    <nc r="J855"/>
  </rcc>
  <rcc rId="27352" sId="1" numFmtId="4">
    <oc r="I856">
      <v>0</v>
    </oc>
    <nc r="I856"/>
  </rcc>
  <rcc rId="27353" sId="1" numFmtId="4">
    <oc r="J856">
      <v>0</v>
    </oc>
    <nc r="J856"/>
  </rcc>
  <rcc rId="27354" sId="1" numFmtId="4">
    <oc r="I857">
      <v>0</v>
    </oc>
    <nc r="I857"/>
  </rcc>
  <rcc rId="27355" sId="1" numFmtId="4">
    <oc r="J857">
      <v>0</v>
    </oc>
    <nc r="J857"/>
  </rcc>
  <rcc rId="27356" sId="1" numFmtId="4">
    <oc r="I858">
      <v>0</v>
    </oc>
    <nc r="I858"/>
  </rcc>
  <rcc rId="27357" sId="1" numFmtId="4">
    <oc r="J858">
      <v>0</v>
    </oc>
    <nc r="J858"/>
  </rcc>
  <rcc rId="27358" sId="1" numFmtId="4">
    <oc r="I859">
      <v>0</v>
    </oc>
    <nc r="I859"/>
  </rcc>
  <rcc rId="27359" sId="1" numFmtId="4">
    <oc r="J859">
      <v>0</v>
    </oc>
    <nc r="J859"/>
  </rcc>
  <rcc rId="27360" sId="1" numFmtId="4">
    <oc r="I860">
      <v>0</v>
    </oc>
    <nc r="I860"/>
  </rcc>
  <rcc rId="27361" sId="1" numFmtId="4">
    <oc r="J860">
      <v>0</v>
    </oc>
    <nc r="J860"/>
  </rcc>
  <rcc rId="27362" sId="1" numFmtId="4">
    <oc r="I861">
      <v>0</v>
    </oc>
    <nc r="I861"/>
  </rcc>
  <rcc rId="27363" sId="1" numFmtId="4">
    <oc r="J861">
      <v>0</v>
    </oc>
    <nc r="J861"/>
  </rcc>
  <rcc rId="27364" sId="1" numFmtId="4">
    <oc r="I862">
      <v>0</v>
    </oc>
    <nc r="I862"/>
  </rcc>
  <rcc rId="27365" sId="1" numFmtId="4">
    <oc r="J862">
      <v>0</v>
    </oc>
    <nc r="J862"/>
  </rcc>
  <rcc rId="27366" sId="1" numFmtId="4">
    <oc r="I863">
      <v>0</v>
    </oc>
    <nc r="I863"/>
  </rcc>
  <rcc rId="27367" sId="1" numFmtId="4">
    <oc r="J863">
      <v>0</v>
    </oc>
    <nc r="J863"/>
  </rcc>
  <rcc rId="27368" sId="1" numFmtId="4">
    <oc r="I864">
      <v>0</v>
    </oc>
    <nc r="I864"/>
  </rcc>
  <rcc rId="27369" sId="1" numFmtId="4">
    <oc r="J864">
      <v>0</v>
    </oc>
    <nc r="J864"/>
  </rcc>
  <rcc rId="27370" sId="1" numFmtId="4">
    <oc r="I865">
      <v>0</v>
    </oc>
    <nc r="I865"/>
  </rcc>
  <rcc rId="27371" sId="1" numFmtId="4">
    <oc r="J865">
      <v>0</v>
    </oc>
    <nc r="J865"/>
  </rcc>
  <rcc rId="27372" sId="1" numFmtId="4">
    <oc r="I866">
      <v>0</v>
    </oc>
    <nc r="I866"/>
  </rcc>
  <rcc rId="27373" sId="1" numFmtId="4">
    <oc r="J866">
      <v>0</v>
    </oc>
    <nc r="J866"/>
  </rcc>
  <rcc rId="27374" sId="1" numFmtId="4">
    <oc r="I867">
      <v>0</v>
    </oc>
    <nc r="I867"/>
  </rcc>
  <rcc rId="27375" sId="1" numFmtId="4">
    <oc r="J867">
      <v>0</v>
    </oc>
    <nc r="J867"/>
  </rcc>
  <rcc rId="27376" sId="1" numFmtId="4">
    <oc r="I868">
      <v>0</v>
    </oc>
    <nc r="I868"/>
  </rcc>
  <rcc rId="27377" sId="1" numFmtId="4">
    <oc r="J868">
      <v>0</v>
    </oc>
    <nc r="J868"/>
  </rcc>
  <rcc rId="27378" sId="1" numFmtId="4">
    <oc r="I869">
      <v>0</v>
    </oc>
    <nc r="I869"/>
  </rcc>
  <rcc rId="27379" sId="1" numFmtId="4">
    <oc r="J869">
      <v>0</v>
    </oc>
    <nc r="J869"/>
  </rcc>
  <rcc rId="27380" sId="1" numFmtId="4">
    <oc r="I870">
      <v>0</v>
    </oc>
    <nc r="I870"/>
  </rcc>
  <rcc rId="27381" sId="1" numFmtId="4">
    <oc r="J870">
      <v>0</v>
    </oc>
    <nc r="J870"/>
  </rcc>
  <rcc rId="27382" sId="1" numFmtId="4">
    <oc r="I871">
      <v>0</v>
    </oc>
    <nc r="I871"/>
  </rcc>
  <rcc rId="27383" sId="1" numFmtId="4">
    <oc r="J871">
      <v>0</v>
    </oc>
    <nc r="J871"/>
  </rcc>
  <rcc rId="27384" sId="1" numFmtId="4">
    <oc r="I872">
      <v>0</v>
    </oc>
    <nc r="I872"/>
  </rcc>
  <rcc rId="27385" sId="1" numFmtId="4">
    <oc r="J872">
      <v>0</v>
    </oc>
    <nc r="J872"/>
  </rcc>
  <rcc rId="27386" sId="1" numFmtId="4">
    <oc r="I873">
      <v>0</v>
    </oc>
    <nc r="I873"/>
  </rcc>
  <rcc rId="27387" sId="1" numFmtId="4">
    <oc r="J873">
      <v>0</v>
    </oc>
    <nc r="J873"/>
  </rcc>
  <rcc rId="27388" sId="1" numFmtId="4">
    <oc r="I874">
      <v>0</v>
    </oc>
    <nc r="I874"/>
  </rcc>
  <rcc rId="27389" sId="1" numFmtId="4">
    <oc r="J874">
      <v>0</v>
    </oc>
    <nc r="J874"/>
  </rcc>
  <rcc rId="27390" sId="1" numFmtId="4">
    <oc r="I875">
      <v>0</v>
    </oc>
    <nc r="I875"/>
  </rcc>
  <rcc rId="27391" sId="1" numFmtId="4">
    <oc r="J875">
      <v>0</v>
    </oc>
    <nc r="J875"/>
  </rcc>
  <rcc rId="27392" sId="1" numFmtId="4">
    <oc r="I876">
      <v>0</v>
    </oc>
    <nc r="I876"/>
  </rcc>
  <rcc rId="27393" sId="1" numFmtId="4">
    <oc r="J876">
      <v>0</v>
    </oc>
    <nc r="J876"/>
  </rcc>
  <rcc rId="27394" sId="1" numFmtId="4">
    <oc r="I877">
      <v>0</v>
    </oc>
    <nc r="I877"/>
  </rcc>
  <rcc rId="27395" sId="1" numFmtId="4">
    <oc r="J877">
      <v>0</v>
    </oc>
    <nc r="J877"/>
  </rcc>
  <rcc rId="27396" sId="1" numFmtId="4">
    <oc r="I878">
      <v>0</v>
    </oc>
    <nc r="I878"/>
  </rcc>
  <rcc rId="27397" sId="1" numFmtId="4">
    <oc r="J878">
      <v>0</v>
    </oc>
    <nc r="J878"/>
  </rcc>
  <rcc rId="27398" sId="1" numFmtId="4">
    <oc r="I879">
      <v>0</v>
    </oc>
    <nc r="I879"/>
  </rcc>
  <rcc rId="27399" sId="1" numFmtId="4">
    <oc r="J879">
      <v>0</v>
    </oc>
    <nc r="J879"/>
  </rcc>
  <rcc rId="27400" sId="1" numFmtId="4">
    <oc r="I880">
      <v>0</v>
    </oc>
    <nc r="I880"/>
  </rcc>
  <rcc rId="27401" sId="1" numFmtId="4">
    <oc r="J880">
      <v>0</v>
    </oc>
    <nc r="J880"/>
  </rcc>
  <rcc rId="27402" sId="1" numFmtId="4">
    <oc r="I881">
      <v>0</v>
    </oc>
    <nc r="I881"/>
  </rcc>
  <rcc rId="27403" sId="1" numFmtId="4">
    <oc r="J881">
      <v>0</v>
    </oc>
    <nc r="J881"/>
  </rcc>
  <rcc rId="27404" sId="1" numFmtId="4">
    <oc r="I882">
      <v>0</v>
    </oc>
    <nc r="I882"/>
  </rcc>
  <rcc rId="27405" sId="1" numFmtId="4">
    <oc r="J882">
      <v>0</v>
    </oc>
    <nc r="J882"/>
  </rcc>
  <rcc rId="27406" sId="1" numFmtId="4">
    <oc r="I883">
      <v>0</v>
    </oc>
    <nc r="I883"/>
  </rcc>
  <rcc rId="27407" sId="1" numFmtId="4">
    <oc r="J883">
      <v>0</v>
    </oc>
    <nc r="J883"/>
  </rcc>
  <rcc rId="27408" sId="1" numFmtId="4">
    <oc r="I884">
      <v>0</v>
    </oc>
    <nc r="I884"/>
  </rcc>
  <rcc rId="27409" sId="1" numFmtId="4">
    <oc r="J884">
      <v>0</v>
    </oc>
    <nc r="J884"/>
  </rcc>
  <rcc rId="27410" sId="1" numFmtId="4">
    <oc r="I885">
      <v>0</v>
    </oc>
    <nc r="I885"/>
  </rcc>
  <rcc rId="27411" sId="1" numFmtId="4">
    <oc r="J885">
      <v>0</v>
    </oc>
    <nc r="J885"/>
  </rcc>
  <rcc rId="27412" sId="1" numFmtId="4">
    <oc r="I886">
      <v>0</v>
    </oc>
    <nc r="I886"/>
  </rcc>
  <rcc rId="27413" sId="1" numFmtId="4">
    <oc r="J886">
      <v>0</v>
    </oc>
    <nc r="J886"/>
  </rcc>
  <rcc rId="27414" sId="1" numFmtId="4">
    <oc r="I887">
      <v>0</v>
    </oc>
    <nc r="I887"/>
  </rcc>
  <rcc rId="27415" sId="1" numFmtId="4">
    <oc r="J887">
      <v>0</v>
    </oc>
    <nc r="J887"/>
  </rcc>
  <rcc rId="27416" sId="1" numFmtId="4">
    <oc r="I888">
      <v>0</v>
    </oc>
    <nc r="I888"/>
  </rcc>
  <rcc rId="27417" sId="1" numFmtId="4">
    <oc r="J888">
      <v>0</v>
    </oc>
    <nc r="J888"/>
  </rcc>
  <rcc rId="27418" sId="1" numFmtId="4">
    <oc r="I889">
      <v>0</v>
    </oc>
    <nc r="I889"/>
  </rcc>
  <rcc rId="27419" sId="1" numFmtId="4">
    <oc r="J889">
      <v>0</v>
    </oc>
    <nc r="J889"/>
  </rcc>
  <rcc rId="27420" sId="1" numFmtId="4">
    <oc r="I890">
      <v>0</v>
    </oc>
    <nc r="I890"/>
  </rcc>
  <rcc rId="27421" sId="1" numFmtId="4">
    <oc r="J890">
      <v>0</v>
    </oc>
    <nc r="J890"/>
  </rcc>
  <rcc rId="27422" sId="1" numFmtId="4">
    <oc r="I891">
      <v>0</v>
    </oc>
    <nc r="I891"/>
  </rcc>
  <rcc rId="27423" sId="1" numFmtId="4">
    <oc r="J891">
      <v>0</v>
    </oc>
    <nc r="J891"/>
  </rcc>
  <rcc rId="27424" sId="1" numFmtId="4">
    <oc r="I892">
      <v>0</v>
    </oc>
    <nc r="I892"/>
  </rcc>
  <rcc rId="27425" sId="1" numFmtId="4">
    <oc r="J892">
      <v>0</v>
    </oc>
    <nc r="J892"/>
  </rcc>
  <rcc rId="27426" sId="1" numFmtId="4">
    <oc r="D763">
      <v>0</v>
    </oc>
    <nc r="D763"/>
  </rcc>
  <rcc rId="27427" sId="1" numFmtId="4">
    <oc r="E763">
      <v>0</v>
    </oc>
    <nc r="E763"/>
  </rcc>
  <rcc rId="27428" sId="1" numFmtId="4">
    <oc r="F763">
      <v>0</v>
    </oc>
    <nc r="F763"/>
  </rcc>
  <rcc rId="27429" sId="1" numFmtId="4">
    <oc r="D764">
      <v>0</v>
    </oc>
    <nc r="D764"/>
  </rcc>
  <rcc rId="27430" sId="1" numFmtId="4">
    <oc r="E764">
      <v>0</v>
    </oc>
    <nc r="E764"/>
  </rcc>
  <rcc rId="27431" sId="1" numFmtId="4">
    <oc r="F764">
      <v>0</v>
    </oc>
    <nc r="F764"/>
  </rcc>
  <rcc rId="27432" sId="1" numFmtId="4">
    <oc r="D765">
      <v>0</v>
    </oc>
    <nc r="D765"/>
  </rcc>
  <rcc rId="27433" sId="1" numFmtId="4">
    <oc r="E765">
      <v>0</v>
    </oc>
    <nc r="E765"/>
  </rcc>
  <rcc rId="27434" sId="1" numFmtId="4">
    <oc r="F765">
      <v>0</v>
    </oc>
    <nc r="F765"/>
  </rcc>
  <rcc rId="27435" sId="1" numFmtId="4">
    <oc r="D766">
      <v>0</v>
    </oc>
    <nc r="D766"/>
  </rcc>
  <rcc rId="27436" sId="1" numFmtId="4">
    <oc r="E766">
      <v>0</v>
    </oc>
    <nc r="E766"/>
  </rcc>
  <rcc rId="27437" sId="1" numFmtId="4">
    <oc r="F766">
      <v>0</v>
    </oc>
    <nc r="F766"/>
  </rcc>
  <rcc rId="27438" sId="1" numFmtId="4">
    <oc r="D767">
      <v>0</v>
    </oc>
    <nc r="D767"/>
  </rcc>
  <rcc rId="27439" sId="1" numFmtId="4">
    <oc r="E767">
      <v>0</v>
    </oc>
    <nc r="E767"/>
  </rcc>
  <rcc rId="27440" sId="1" numFmtId="4">
    <oc r="F767">
      <v>0</v>
    </oc>
    <nc r="F767"/>
  </rcc>
  <rcc rId="27441" sId="1" numFmtId="4">
    <oc r="D768">
      <v>0</v>
    </oc>
    <nc r="D768"/>
  </rcc>
  <rcc rId="27442" sId="1" numFmtId="4">
    <oc r="E768">
      <v>0</v>
    </oc>
    <nc r="E768"/>
  </rcc>
  <rcc rId="27443" sId="1" numFmtId="4">
    <oc r="F768">
      <v>0</v>
    </oc>
    <nc r="F768"/>
  </rcc>
  <rcc rId="27444" sId="1" numFmtId="4">
    <oc r="D769">
      <v>0</v>
    </oc>
    <nc r="D769"/>
  </rcc>
  <rcc rId="27445" sId="1" numFmtId="4">
    <oc r="E769">
      <v>0</v>
    </oc>
    <nc r="E769"/>
  </rcc>
  <rcc rId="27446" sId="1" numFmtId="4">
    <oc r="F769">
      <v>0</v>
    </oc>
    <nc r="F769"/>
  </rcc>
  <rcc rId="27447" sId="1" numFmtId="4">
    <oc r="D770">
      <v>0</v>
    </oc>
    <nc r="D770"/>
  </rcc>
  <rcc rId="27448" sId="1" numFmtId="4">
    <oc r="E770">
      <v>0</v>
    </oc>
    <nc r="E770"/>
  </rcc>
  <rcc rId="27449" sId="1" numFmtId="4">
    <oc r="F770">
      <v>0</v>
    </oc>
    <nc r="F770"/>
  </rcc>
  <rcc rId="27450" sId="1" numFmtId="4">
    <oc r="D771">
      <v>0</v>
    </oc>
    <nc r="D771"/>
  </rcc>
  <rcc rId="27451" sId="1" numFmtId="4">
    <oc r="E771">
      <v>0</v>
    </oc>
    <nc r="E771"/>
  </rcc>
  <rcc rId="27452" sId="1" numFmtId="4">
    <oc r="F771">
      <v>0</v>
    </oc>
    <nc r="F771"/>
  </rcc>
  <rcc rId="27453" sId="1" numFmtId="4">
    <oc r="D772">
      <v>0</v>
    </oc>
    <nc r="D772"/>
  </rcc>
  <rcc rId="27454" sId="1" numFmtId="4">
    <oc r="E772">
      <v>0</v>
    </oc>
    <nc r="E772"/>
  </rcc>
  <rcc rId="27455" sId="1" numFmtId="4">
    <oc r="F772">
      <v>0</v>
    </oc>
    <nc r="F772"/>
  </rcc>
  <rcc rId="27456" sId="1" numFmtId="4">
    <oc r="D773">
      <v>0</v>
    </oc>
    <nc r="D773"/>
  </rcc>
  <rcc rId="27457" sId="1" numFmtId="4">
    <oc r="E773">
      <v>0</v>
    </oc>
    <nc r="E773"/>
  </rcc>
  <rcc rId="27458" sId="1" numFmtId="4">
    <oc r="F773">
      <v>0</v>
    </oc>
    <nc r="F773"/>
  </rcc>
  <rcc rId="27459" sId="1" numFmtId="4">
    <oc r="D774">
      <v>0</v>
    </oc>
    <nc r="D774"/>
  </rcc>
  <rcc rId="27460" sId="1" numFmtId="4">
    <oc r="E774">
      <v>0</v>
    </oc>
    <nc r="E774"/>
  </rcc>
  <rcc rId="27461" sId="1" numFmtId="4">
    <oc r="F774">
      <v>0</v>
    </oc>
    <nc r="F774"/>
  </rcc>
  <rcc rId="27462" sId="1" numFmtId="4">
    <oc r="D775">
      <v>0</v>
    </oc>
    <nc r="D775"/>
  </rcc>
  <rcc rId="27463" sId="1" numFmtId="4">
    <oc r="E775">
      <v>0</v>
    </oc>
    <nc r="E775"/>
  </rcc>
  <rcc rId="27464" sId="1" numFmtId="4">
    <oc r="F775">
      <v>0</v>
    </oc>
    <nc r="F775"/>
  </rcc>
  <rcc rId="27465" sId="1" numFmtId="4">
    <oc r="D776">
      <v>0</v>
    </oc>
    <nc r="D776"/>
  </rcc>
  <rcc rId="27466" sId="1" numFmtId="4">
    <oc r="E776">
      <v>0</v>
    </oc>
    <nc r="E776"/>
  </rcc>
  <rcc rId="27467" sId="1" numFmtId="4">
    <oc r="F776">
      <v>0</v>
    </oc>
    <nc r="F776"/>
  </rcc>
  <rcc rId="27468" sId="1" numFmtId="4">
    <oc r="D777">
      <v>0</v>
    </oc>
    <nc r="D777"/>
  </rcc>
  <rcc rId="27469" sId="1" numFmtId="4">
    <oc r="E777">
      <v>0</v>
    </oc>
    <nc r="E777"/>
  </rcc>
  <rcc rId="27470" sId="1" numFmtId="4">
    <oc r="F777">
      <v>0</v>
    </oc>
    <nc r="F777"/>
  </rcc>
  <rcc rId="27471" sId="1" numFmtId="4">
    <oc r="D778">
      <v>0</v>
    </oc>
    <nc r="D778"/>
  </rcc>
  <rcc rId="27472" sId="1" numFmtId="4">
    <oc r="E778">
      <v>0</v>
    </oc>
    <nc r="E778"/>
  </rcc>
  <rcc rId="27473" sId="1" numFmtId="4">
    <oc r="F778">
      <v>0</v>
    </oc>
    <nc r="F778"/>
  </rcc>
  <rcc rId="27474" sId="1" numFmtId="4">
    <oc r="D779">
      <v>0</v>
    </oc>
    <nc r="D779"/>
  </rcc>
  <rcc rId="27475" sId="1" numFmtId="4">
    <oc r="E779">
      <v>0</v>
    </oc>
    <nc r="E779"/>
  </rcc>
  <rcc rId="27476" sId="1" numFmtId="4">
    <oc r="F779">
      <v>0</v>
    </oc>
    <nc r="F779"/>
  </rcc>
  <rcc rId="27477" sId="1" numFmtId="4">
    <oc r="D780">
      <v>0</v>
    </oc>
    <nc r="D780"/>
  </rcc>
  <rcc rId="27478" sId="1" numFmtId="4">
    <oc r="E780">
      <v>0</v>
    </oc>
    <nc r="E780"/>
  </rcc>
  <rcc rId="27479" sId="1" numFmtId="4">
    <oc r="F780">
      <v>0</v>
    </oc>
    <nc r="F780"/>
  </rcc>
  <rcc rId="27480" sId="1" numFmtId="4">
    <oc r="D781">
      <v>0</v>
    </oc>
    <nc r="D781"/>
  </rcc>
  <rcc rId="27481" sId="1" numFmtId="4">
    <oc r="E781">
      <v>0</v>
    </oc>
    <nc r="E781"/>
  </rcc>
  <rcc rId="27482" sId="1" numFmtId="4">
    <oc r="F781">
      <v>0</v>
    </oc>
    <nc r="F781"/>
  </rcc>
  <rcc rId="27483" sId="1" numFmtId="4">
    <oc r="D782">
      <v>0</v>
    </oc>
    <nc r="D782"/>
  </rcc>
  <rcc rId="27484" sId="1" numFmtId="4">
    <oc r="E782">
      <v>0</v>
    </oc>
    <nc r="E782"/>
  </rcc>
  <rcc rId="27485" sId="1" numFmtId="4">
    <oc r="F782">
      <v>0</v>
    </oc>
    <nc r="F782"/>
  </rcc>
  <rcc rId="27486" sId="1" numFmtId="4">
    <oc r="D783">
      <v>0</v>
    </oc>
    <nc r="D783"/>
  </rcc>
  <rcc rId="27487" sId="1" numFmtId="4">
    <oc r="E783">
      <v>0</v>
    </oc>
    <nc r="E783"/>
  </rcc>
  <rcc rId="27488" sId="1" numFmtId="4">
    <oc r="F783">
      <v>0</v>
    </oc>
    <nc r="F783"/>
  </rcc>
  <rcc rId="27489" sId="1" numFmtId="4">
    <oc r="D784">
      <v>0</v>
    </oc>
    <nc r="D784"/>
  </rcc>
  <rcc rId="27490" sId="1" numFmtId="4">
    <oc r="E784">
      <v>0</v>
    </oc>
    <nc r="E784"/>
  </rcc>
  <rcc rId="27491" sId="1" numFmtId="4">
    <oc r="F784">
      <v>0</v>
    </oc>
    <nc r="F784"/>
  </rcc>
  <rcc rId="27492" sId="1" numFmtId="4">
    <oc r="D785">
      <v>0</v>
    </oc>
    <nc r="D785"/>
  </rcc>
  <rcc rId="27493" sId="1" numFmtId="4">
    <oc r="E785">
      <v>0</v>
    </oc>
    <nc r="E785"/>
  </rcc>
  <rcc rId="27494" sId="1" numFmtId="4">
    <oc r="F785">
      <v>0</v>
    </oc>
    <nc r="F785"/>
  </rcc>
  <rcc rId="27495" sId="1" numFmtId="4">
    <oc r="D786">
      <v>0</v>
    </oc>
    <nc r="D786"/>
  </rcc>
  <rcc rId="27496" sId="1" numFmtId="4">
    <oc r="E786">
      <v>0</v>
    </oc>
    <nc r="E786"/>
  </rcc>
  <rcc rId="27497" sId="1" numFmtId="4">
    <oc r="F786">
      <v>0</v>
    </oc>
    <nc r="F786"/>
  </rcc>
  <rcc rId="27498" sId="1" numFmtId="4">
    <oc r="D787">
      <v>0</v>
    </oc>
    <nc r="D787"/>
  </rcc>
  <rcc rId="27499" sId="1" numFmtId="4">
    <oc r="E787">
      <v>0</v>
    </oc>
    <nc r="E787"/>
  </rcc>
  <rcc rId="27500" sId="1" numFmtId="4">
    <oc r="F787">
      <v>0</v>
    </oc>
    <nc r="F787"/>
  </rcc>
  <rcc rId="27501" sId="1" numFmtId="4">
    <oc r="D788">
      <v>0</v>
    </oc>
    <nc r="D788"/>
  </rcc>
  <rcc rId="27502" sId="1" numFmtId="4">
    <oc r="E788">
      <v>0</v>
    </oc>
    <nc r="E788"/>
  </rcc>
  <rcc rId="27503" sId="1" numFmtId="4">
    <oc r="F788">
      <v>0</v>
    </oc>
    <nc r="F788"/>
  </rcc>
  <rcc rId="27504" sId="1" numFmtId="4">
    <oc r="D789">
      <v>0</v>
    </oc>
    <nc r="D789"/>
  </rcc>
  <rcc rId="27505" sId="1" numFmtId="4">
    <oc r="E789">
      <v>0</v>
    </oc>
    <nc r="E789"/>
  </rcc>
  <rcc rId="27506" sId="1" numFmtId="4">
    <oc r="F789">
      <v>0</v>
    </oc>
    <nc r="F789"/>
  </rcc>
  <rcc rId="27507" sId="1" numFmtId="4">
    <oc r="D790">
      <v>0</v>
    </oc>
    <nc r="D790"/>
  </rcc>
  <rcc rId="27508" sId="1" numFmtId="4">
    <oc r="E790">
      <v>0</v>
    </oc>
    <nc r="E790"/>
  </rcc>
  <rcc rId="27509" sId="1" numFmtId="4">
    <oc r="F790">
      <v>0</v>
    </oc>
    <nc r="F790"/>
  </rcc>
  <rcc rId="27510" sId="1" numFmtId="4">
    <oc r="D791">
      <v>0</v>
    </oc>
    <nc r="D791"/>
  </rcc>
  <rcc rId="27511" sId="1" numFmtId="4">
    <oc r="E791">
      <v>0</v>
    </oc>
    <nc r="E791"/>
  </rcc>
  <rcc rId="27512" sId="1" numFmtId="4">
    <oc r="F791">
      <v>0</v>
    </oc>
    <nc r="F791"/>
  </rcc>
  <rcc rId="27513" sId="1" numFmtId="4">
    <oc r="D792">
      <v>0</v>
    </oc>
    <nc r="D792"/>
  </rcc>
  <rcc rId="27514" sId="1" numFmtId="4">
    <oc r="E792">
      <v>0</v>
    </oc>
    <nc r="E792"/>
  </rcc>
  <rcc rId="27515" sId="1" numFmtId="4">
    <oc r="F792">
      <v>0</v>
    </oc>
    <nc r="F792"/>
  </rcc>
  <rcc rId="27516" sId="1" numFmtId="4">
    <oc r="D793">
      <v>0</v>
    </oc>
    <nc r="D793"/>
  </rcc>
  <rcc rId="27517" sId="1" numFmtId="4">
    <oc r="E793">
      <v>0</v>
    </oc>
    <nc r="E793"/>
  </rcc>
  <rcc rId="27518" sId="1" numFmtId="4">
    <oc r="F793">
      <v>0</v>
    </oc>
    <nc r="F793"/>
  </rcc>
  <rcc rId="27519" sId="1" numFmtId="4">
    <oc r="D794">
      <v>0</v>
    </oc>
    <nc r="D794"/>
  </rcc>
  <rcc rId="27520" sId="1" numFmtId="4">
    <oc r="E794">
      <v>0</v>
    </oc>
    <nc r="E794"/>
  </rcc>
  <rcc rId="27521" sId="1" numFmtId="4">
    <oc r="F794">
      <v>0</v>
    </oc>
    <nc r="F794"/>
  </rcc>
  <rcc rId="27522" sId="1" numFmtId="4">
    <oc r="D795">
      <v>0</v>
    </oc>
    <nc r="D795"/>
  </rcc>
  <rcc rId="27523" sId="1" numFmtId="4">
    <oc r="E795">
      <v>0</v>
    </oc>
    <nc r="E795"/>
  </rcc>
  <rcc rId="27524" sId="1" numFmtId="4">
    <oc r="F795">
      <v>0</v>
    </oc>
    <nc r="F795"/>
  </rcc>
  <rcc rId="27525" sId="1" numFmtId="4">
    <oc r="D796">
      <v>0</v>
    </oc>
    <nc r="D796"/>
  </rcc>
  <rcc rId="27526" sId="1" numFmtId="4">
    <oc r="E796">
      <v>0</v>
    </oc>
    <nc r="E796"/>
  </rcc>
  <rcc rId="27527" sId="1" numFmtId="4">
    <oc r="F796">
      <v>0</v>
    </oc>
    <nc r="F796"/>
  </rcc>
  <rcc rId="27528" sId="1" numFmtId="4">
    <oc r="D797">
      <v>0</v>
    </oc>
    <nc r="D797"/>
  </rcc>
  <rcc rId="27529" sId="1" numFmtId="4">
    <oc r="E797">
      <v>0</v>
    </oc>
    <nc r="E797"/>
  </rcc>
  <rcc rId="27530" sId="1" numFmtId="4">
    <oc r="F797">
      <v>0</v>
    </oc>
    <nc r="F797"/>
  </rcc>
  <rcc rId="27531" sId="1" numFmtId="4">
    <oc r="D798">
      <v>0</v>
    </oc>
    <nc r="D798"/>
  </rcc>
  <rcc rId="27532" sId="1" numFmtId="4">
    <oc r="E798">
      <v>0</v>
    </oc>
    <nc r="E798"/>
  </rcc>
  <rcc rId="27533" sId="1" numFmtId="4">
    <oc r="F798">
      <v>0</v>
    </oc>
    <nc r="F798"/>
  </rcc>
  <rcc rId="27534" sId="1" numFmtId="4">
    <oc r="D799">
      <v>0</v>
    </oc>
    <nc r="D799"/>
  </rcc>
  <rcc rId="27535" sId="1" numFmtId="4">
    <oc r="E799">
      <v>0</v>
    </oc>
    <nc r="E799"/>
  </rcc>
  <rcc rId="27536" sId="1" numFmtId="4">
    <oc r="F799">
      <v>0</v>
    </oc>
    <nc r="F799"/>
  </rcc>
  <rcc rId="27537" sId="1" numFmtId="4">
    <oc r="D800">
      <v>0</v>
    </oc>
    <nc r="D800"/>
  </rcc>
  <rcc rId="27538" sId="1" numFmtId="4">
    <oc r="E800">
      <v>0</v>
    </oc>
    <nc r="E800"/>
  </rcc>
  <rcc rId="27539" sId="1" numFmtId="4">
    <oc r="F800">
      <v>0</v>
    </oc>
    <nc r="F800"/>
  </rcc>
  <rcc rId="27540" sId="1" numFmtId="4">
    <oc r="D801">
      <v>0</v>
    </oc>
    <nc r="D801"/>
  </rcc>
  <rcc rId="27541" sId="1" numFmtId="4">
    <oc r="E801">
      <v>0</v>
    </oc>
    <nc r="E801"/>
  </rcc>
  <rcc rId="27542" sId="1" numFmtId="4">
    <oc r="F801">
      <v>0</v>
    </oc>
    <nc r="F801"/>
  </rcc>
  <rcc rId="27543" sId="1" numFmtId="4">
    <oc r="D802">
      <v>0</v>
    </oc>
    <nc r="D802"/>
  </rcc>
  <rcc rId="27544" sId="1" numFmtId="4">
    <oc r="E802">
      <v>0</v>
    </oc>
    <nc r="E802"/>
  </rcc>
  <rcc rId="27545" sId="1" numFmtId="4">
    <oc r="F802">
      <v>0</v>
    </oc>
    <nc r="F802"/>
  </rcc>
  <rcc rId="27546" sId="1" numFmtId="4">
    <oc r="D803">
      <v>0</v>
    </oc>
    <nc r="D803"/>
  </rcc>
  <rcc rId="27547" sId="1" numFmtId="4">
    <oc r="E803">
      <v>0</v>
    </oc>
    <nc r="E803"/>
  </rcc>
  <rcc rId="27548" sId="1" numFmtId="4">
    <oc r="F803">
      <v>0</v>
    </oc>
    <nc r="F803"/>
  </rcc>
  <rcc rId="27549" sId="1" numFmtId="4">
    <oc r="D804">
      <v>0</v>
    </oc>
    <nc r="D804"/>
  </rcc>
  <rcc rId="27550" sId="1" numFmtId="4">
    <oc r="E804">
      <v>0</v>
    </oc>
    <nc r="E804"/>
  </rcc>
  <rcc rId="27551" sId="1" numFmtId="4">
    <oc r="F804">
      <v>0</v>
    </oc>
    <nc r="F804"/>
  </rcc>
  <rcc rId="27552" sId="1" numFmtId="4">
    <oc r="D805">
      <v>0</v>
    </oc>
    <nc r="D805"/>
  </rcc>
  <rcc rId="27553" sId="1" numFmtId="4">
    <oc r="E805">
      <v>0</v>
    </oc>
    <nc r="E805"/>
  </rcc>
  <rcc rId="27554" sId="1" numFmtId="4">
    <oc r="F805">
      <v>0</v>
    </oc>
    <nc r="F805"/>
  </rcc>
  <rcc rId="27555" sId="1" numFmtId="4">
    <oc r="D806">
      <v>0</v>
    </oc>
    <nc r="D806"/>
  </rcc>
  <rcc rId="27556" sId="1" numFmtId="4">
    <oc r="E806">
      <v>0</v>
    </oc>
    <nc r="E806"/>
  </rcc>
  <rcc rId="27557" sId="1" numFmtId="4">
    <oc r="F806">
      <v>0</v>
    </oc>
    <nc r="F806"/>
  </rcc>
  <rcc rId="27558" sId="1" numFmtId="4">
    <oc r="D807">
      <v>0</v>
    </oc>
    <nc r="D807"/>
  </rcc>
  <rcc rId="27559" sId="1" numFmtId="4">
    <oc r="E807">
      <v>0</v>
    </oc>
    <nc r="E807"/>
  </rcc>
  <rcc rId="27560" sId="1" numFmtId="4">
    <oc r="F807">
      <v>0</v>
    </oc>
    <nc r="F807"/>
  </rcc>
  <rcc rId="27561" sId="1" numFmtId="4">
    <oc r="D808">
      <v>0</v>
    </oc>
    <nc r="D808"/>
  </rcc>
  <rcc rId="27562" sId="1" numFmtId="4">
    <oc r="E808">
      <v>0</v>
    </oc>
    <nc r="E808"/>
  </rcc>
  <rcc rId="27563" sId="1" numFmtId="4">
    <oc r="F808">
      <v>0</v>
    </oc>
    <nc r="F808"/>
  </rcc>
  <rcc rId="27564" sId="1" numFmtId="4">
    <oc r="D809">
      <v>0</v>
    </oc>
    <nc r="D809"/>
  </rcc>
  <rcc rId="27565" sId="1" numFmtId="4">
    <oc r="E809">
      <v>0</v>
    </oc>
    <nc r="E809"/>
  </rcc>
  <rcc rId="27566" sId="1" numFmtId="4">
    <oc r="F809">
      <v>0</v>
    </oc>
    <nc r="F809"/>
  </rcc>
  <rcc rId="27567" sId="1" numFmtId="4">
    <oc r="D810">
      <v>0</v>
    </oc>
    <nc r="D810"/>
  </rcc>
  <rcc rId="27568" sId="1" numFmtId="4">
    <oc r="E810">
      <v>0</v>
    </oc>
    <nc r="E810"/>
  </rcc>
  <rcc rId="27569" sId="1" numFmtId="4">
    <oc r="F810">
      <v>0</v>
    </oc>
    <nc r="F810"/>
  </rcc>
  <rcc rId="27570" sId="1" numFmtId="4">
    <oc r="D811">
      <v>0</v>
    </oc>
    <nc r="D811"/>
  </rcc>
  <rcc rId="27571" sId="1" numFmtId="4">
    <oc r="E811">
      <v>0</v>
    </oc>
    <nc r="E811"/>
  </rcc>
  <rcc rId="27572" sId="1" numFmtId="4">
    <oc r="F811">
      <v>0</v>
    </oc>
    <nc r="F811"/>
  </rcc>
  <rcc rId="27573" sId="1" numFmtId="4">
    <oc r="D812">
      <v>0</v>
    </oc>
    <nc r="D812"/>
  </rcc>
  <rcc rId="27574" sId="1" numFmtId="4">
    <oc r="E812">
      <v>0</v>
    </oc>
    <nc r="E812"/>
  </rcc>
  <rcc rId="27575" sId="1" numFmtId="4">
    <oc r="F812">
      <v>0</v>
    </oc>
    <nc r="F812"/>
  </rcc>
  <rcc rId="27576" sId="1" numFmtId="4">
    <oc r="D813">
      <v>0</v>
    </oc>
    <nc r="D813"/>
  </rcc>
  <rcc rId="27577" sId="1" numFmtId="4">
    <oc r="E813">
      <v>0</v>
    </oc>
    <nc r="E813"/>
  </rcc>
  <rcc rId="27578" sId="1" numFmtId="4">
    <oc r="F813">
      <v>0</v>
    </oc>
    <nc r="F813"/>
  </rcc>
  <rcc rId="27579" sId="1" numFmtId="4">
    <oc r="D814">
      <v>0</v>
    </oc>
    <nc r="D814"/>
  </rcc>
  <rcc rId="27580" sId="1" numFmtId="4">
    <oc r="E814">
      <v>0</v>
    </oc>
    <nc r="E814"/>
  </rcc>
  <rcc rId="27581" sId="1" numFmtId="4">
    <oc r="F814">
      <v>0</v>
    </oc>
    <nc r="F814"/>
  </rcc>
  <rcc rId="27582" sId="1" numFmtId="4">
    <oc r="D815">
      <v>0</v>
    </oc>
    <nc r="D815"/>
  </rcc>
  <rcc rId="27583" sId="1" numFmtId="4">
    <oc r="E815">
      <v>0</v>
    </oc>
    <nc r="E815"/>
  </rcc>
  <rcc rId="27584" sId="1" numFmtId="4">
    <oc r="F815">
      <v>0</v>
    </oc>
    <nc r="F815"/>
  </rcc>
  <rcc rId="27585" sId="1" numFmtId="4">
    <oc r="D816">
      <v>0</v>
    </oc>
    <nc r="D816"/>
  </rcc>
  <rcc rId="27586" sId="1" numFmtId="4">
    <oc r="E816">
      <v>0</v>
    </oc>
    <nc r="E816"/>
  </rcc>
  <rcc rId="27587" sId="1" numFmtId="4">
    <oc r="F816">
      <v>0</v>
    </oc>
    <nc r="F816"/>
  </rcc>
  <rcc rId="27588" sId="1" numFmtId="4">
    <oc r="D817">
      <v>0</v>
    </oc>
    <nc r="D817"/>
  </rcc>
  <rcc rId="27589" sId="1" numFmtId="4">
    <oc r="E817">
      <v>0</v>
    </oc>
    <nc r="E817"/>
  </rcc>
  <rcc rId="27590" sId="1" numFmtId="4">
    <oc r="F817">
      <v>0</v>
    </oc>
    <nc r="F817"/>
  </rcc>
  <rcc rId="27591" sId="1" numFmtId="4">
    <oc r="D818">
      <v>0</v>
    </oc>
    <nc r="D818"/>
  </rcc>
  <rcc rId="27592" sId="1" numFmtId="4">
    <oc r="E818">
      <v>0</v>
    </oc>
    <nc r="E818"/>
  </rcc>
  <rcc rId="27593" sId="1" numFmtId="4">
    <oc r="F818">
      <v>0</v>
    </oc>
    <nc r="F818"/>
  </rcc>
  <rcc rId="27594" sId="1" numFmtId="4">
    <oc r="D819">
      <v>0</v>
    </oc>
    <nc r="D819"/>
  </rcc>
  <rcc rId="27595" sId="1" numFmtId="4">
    <oc r="E819">
      <v>0</v>
    </oc>
    <nc r="E819"/>
  </rcc>
  <rcc rId="27596" sId="1" numFmtId="4">
    <oc r="F819">
      <v>0</v>
    </oc>
    <nc r="F819"/>
  </rcc>
  <rcc rId="27597" sId="1" numFmtId="4">
    <oc r="D820">
      <v>0</v>
    </oc>
    <nc r="D820"/>
  </rcc>
  <rcc rId="27598" sId="1" numFmtId="4">
    <oc r="E820">
      <v>0</v>
    </oc>
    <nc r="E820"/>
  </rcc>
  <rcc rId="27599" sId="1" numFmtId="4">
    <oc r="F820">
      <v>0</v>
    </oc>
    <nc r="F820"/>
  </rcc>
  <rcc rId="27600" sId="1" numFmtId="4">
    <oc r="D821">
      <v>0</v>
    </oc>
    <nc r="D821"/>
  </rcc>
  <rcc rId="27601" sId="1" numFmtId="4">
    <oc r="E821">
      <v>0</v>
    </oc>
    <nc r="E821"/>
  </rcc>
  <rcc rId="27602" sId="1" numFmtId="4">
    <oc r="F821">
      <v>0</v>
    </oc>
    <nc r="F821"/>
  </rcc>
  <rcc rId="27603" sId="1" numFmtId="4">
    <oc r="D822">
      <v>0</v>
    </oc>
    <nc r="D822"/>
  </rcc>
  <rcc rId="27604" sId="1" numFmtId="4">
    <oc r="E822">
      <v>0</v>
    </oc>
    <nc r="E822"/>
  </rcc>
  <rcc rId="27605" sId="1" numFmtId="4">
    <oc r="F822">
      <v>0</v>
    </oc>
    <nc r="F822"/>
  </rcc>
  <rcc rId="27606" sId="1" numFmtId="4">
    <oc r="D823">
      <v>0</v>
    </oc>
    <nc r="D823"/>
  </rcc>
  <rcc rId="27607" sId="1" numFmtId="4">
    <oc r="E823">
      <v>0</v>
    </oc>
    <nc r="E823"/>
  </rcc>
  <rcc rId="27608" sId="1" numFmtId="4">
    <oc r="F823">
      <v>0</v>
    </oc>
    <nc r="F823"/>
  </rcc>
  <rcc rId="27609" sId="1" numFmtId="4">
    <oc r="D824">
      <v>0</v>
    </oc>
    <nc r="D824"/>
  </rcc>
  <rcc rId="27610" sId="1" numFmtId="4">
    <oc r="E824">
      <v>0</v>
    </oc>
    <nc r="E824"/>
  </rcc>
  <rcc rId="27611" sId="1" numFmtId="4">
    <oc r="F824">
      <v>0</v>
    </oc>
    <nc r="F824"/>
  </rcc>
  <rcc rId="27612" sId="1" numFmtId="4">
    <oc r="D825">
      <v>0</v>
    </oc>
    <nc r="D825"/>
  </rcc>
  <rcc rId="27613" sId="1" numFmtId="4">
    <oc r="E825">
      <v>0</v>
    </oc>
    <nc r="E825"/>
  </rcc>
  <rcc rId="27614" sId="1" numFmtId="4">
    <oc r="F825">
      <v>0</v>
    </oc>
    <nc r="F825"/>
  </rcc>
  <rcc rId="27615" sId="1" numFmtId="4">
    <oc r="D826">
      <v>0</v>
    </oc>
    <nc r="D826"/>
  </rcc>
  <rcc rId="27616" sId="1" numFmtId="4">
    <oc r="E826">
      <v>0</v>
    </oc>
    <nc r="E826"/>
  </rcc>
  <rcc rId="27617" sId="1" numFmtId="4">
    <oc r="F826">
      <v>0</v>
    </oc>
    <nc r="F826"/>
  </rcc>
  <rcc rId="27618" sId="1" numFmtId="4">
    <oc r="D827">
      <v>0</v>
    </oc>
    <nc r="D827"/>
  </rcc>
  <rcc rId="27619" sId="1" numFmtId="4">
    <oc r="E827">
      <v>0</v>
    </oc>
    <nc r="E827"/>
  </rcc>
  <rcc rId="27620" sId="1" numFmtId="4">
    <oc r="F827">
      <v>0</v>
    </oc>
    <nc r="F827"/>
  </rcc>
  <rcc rId="27621" sId="1" numFmtId="4">
    <oc r="D828">
      <v>0</v>
    </oc>
    <nc r="D828"/>
  </rcc>
  <rcc rId="27622" sId="1" numFmtId="4">
    <oc r="E828">
      <v>0</v>
    </oc>
    <nc r="E828"/>
  </rcc>
  <rcc rId="27623" sId="1" numFmtId="4">
    <oc r="F828">
      <v>0</v>
    </oc>
    <nc r="F828"/>
  </rcc>
  <rcc rId="27624" sId="1" numFmtId="4">
    <oc r="D829">
      <v>0</v>
    </oc>
    <nc r="D829"/>
  </rcc>
  <rcc rId="27625" sId="1" numFmtId="4">
    <oc r="E829">
      <v>0</v>
    </oc>
    <nc r="E829"/>
  </rcc>
  <rcc rId="27626" sId="1" numFmtId="4">
    <oc r="F829">
      <v>0</v>
    </oc>
    <nc r="F829"/>
  </rcc>
  <rcc rId="27627" sId="1" numFmtId="4">
    <oc r="D830">
      <v>0</v>
    </oc>
    <nc r="D830"/>
  </rcc>
  <rcc rId="27628" sId="1" numFmtId="4">
    <oc r="E830">
      <v>0</v>
    </oc>
    <nc r="E830"/>
  </rcc>
  <rcc rId="27629" sId="1" numFmtId="4">
    <oc r="F830">
      <v>0</v>
    </oc>
    <nc r="F830"/>
  </rcc>
  <rcc rId="27630" sId="1" numFmtId="4">
    <oc r="D831">
      <v>0</v>
    </oc>
    <nc r="D831"/>
  </rcc>
  <rcc rId="27631" sId="1" numFmtId="4">
    <oc r="E831">
      <v>0</v>
    </oc>
    <nc r="E831"/>
  </rcc>
  <rcc rId="27632" sId="1" numFmtId="4">
    <oc r="F831">
      <v>0</v>
    </oc>
    <nc r="F831"/>
  </rcc>
  <rcc rId="27633" sId="1" numFmtId="4">
    <oc r="D832">
      <v>0</v>
    </oc>
    <nc r="D832"/>
  </rcc>
  <rcc rId="27634" sId="1" numFmtId="4">
    <oc r="E832">
      <v>0</v>
    </oc>
    <nc r="E832"/>
  </rcc>
  <rcc rId="27635" sId="1" numFmtId="4">
    <oc r="F832">
      <v>0</v>
    </oc>
    <nc r="F832"/>
  </rcc>
  <rcc rId="27636" sId="1" numFmtId="4">
    <oc r="D833">
      <v>0</v>
    </oc>
    <nc r="D833"/>
  </rcc>
  <rcc rId="27637" sId="1" numFmtId="4">
    <oc r="E833">
      <v>0</v>
    </oc>
    <nc r="E833"/>
  </rcc>
  <rcc rId="27638" sId="1" numFmtId="4">
    <oc r="F833">
      <v>0</v>
    </oc>
    <nc r="F833"/>
  </rcc>
  <rcc rId="27639" sId="1" numFmtId="4">
    <oc r="D834">
      <v>0</v>
    </oc>
    <nc r="D834"/>
  </rcc>
  <rcc rId="27640" sId="1" numFmtId="4">
    <oc r="E834">
      <v>0</v>
    </oc>
    <nc r="E834"/>
  </rcc>
  <rcc rId="27641" sId="1" numFmtId="4">
    <oc r="F834">
      <v>0</v>
    </oc>
    <nc r="F834"/>
  </rcc>
  <rcc rId="27642" sId="1" numFmtId="4">
    <oc r="D835">
      <v>0</v>
    </oc>
    <nc r="D835"/>
  </rcc>
  <rcc rId="27643" sId="1" numFmtId="4">
    <oc r="E835">
      <v>0</v>
    </oc>
    <nc r="E835"/>
  </rcc>
  <rcc rId="27644" sId="1" numFmtId="4">
    <oc r="F835">
      <v>0</v>
    </oc>
    <nc r="F835"/>
  </rcc>
  <rcc rId="27645" sId="1" numFmtId="4">
    <oc r="D836">
      <v>0</v>
    </oc>
    <nc r="D836"/>
  </rcc>
  <rcc rId="27646" sId="1" numFmtId="4">
    <oc r="E836">
      <v>0</v>
    </oc>
    <nc r="E836"/>
  </rcc>
  <rcc rId="27647" sId="1" numFmtId="4">
    <oc r="F836">
      <v>0</v>
    </oc>
    <nc r="F836"/>
  </rcc>
  <rcc rId="27648" sId="1" numFmtId="4">
    <oc r="D837">
      <v>0</v>
    </oc>
    <nc r="D837"/>
  </rcc>
  <rcc rId="27649" sId="1" numFmtId="4">
    <oc r="E837">
      <v>0</v>
    </oc>
    <nc r="E837"/>
  </rcc>
  <rcc rId="27650" sId="1" numFmtId="4">
    <oc r="F837">
      <v>0</v>
    </oc>
    <nc r="F837"/>
  </rcc>
  <rcc rId="27651" sId="1" numFmtId="4">
    <oc r="D838">
      <v>0</v>
    </oc>
    <nc r="D838"/>
  </rcc>
  <rcc rId="27652" sId="1" numFmtId="4">
    <oc r="E838">
      <v>0</v>
    </oc>
    <nc r="E838"/>
  </rcc>
  <rcc rId="27653" sId="1" numFmtId="4">
    <oc r="F838">
      <v>0</v>
    </oc>
    <nc r="F838"/>
  </rcc>
  <rcc rId="27654" sId="1" numFmtId="4">
    <oc r="D839">
      <v>0</v>
    </oc>
    <nc r="D839"/>
  </rcc>
  <rcc rId="27655" sId="1" numFmtId="4">
    <oc r="E839">
      <v>0</v>
    </oc>
    <nc r="E839"/>
  </rcc>
  <rcc rId="27656" sId="1" numFmtId="4">
    <oc r="F839">
      <v>0</v>
    </oc>
    <nc r="F839"/>
  </rcc>
  <rcc rId="27657" sId="1" numFmtId="4">
    <oc r="D840">
      <v>0</v>
    </oc>
    <nc r="D840"/>
  </rcc>
  <rcc rId="27658" sId="1" numFmtId="4">
    <oc r="E840">
      <v>0</v>
    </oc>
    <nc r="E840"/>
  </rcc>
  <rcc rId="27659" sId="1" numFmtId="4">
    <oc r="F840">
      <v>0</v>
    </oc>
    <nc r="F840"/>
  </rcc>
  <rcc rId="27660" sId="1" numFmtId="4">
    <oc r="D841">
      <v>0</v>
    </oc>
    <nc r="D841"/>
  </rcc>
  <rcc rId="27661" sId="1" numFmtId="4">
    <oc r="E841">
      <v>0</v>
    </oc>
    <nc r="E841"/>
  </rcc>
  <rcc rId="27662" sId="1" numFmtId="4">
    <oc r="F841">
      <v>0</v>
    </oc>
    <nc r="F841"/>
  </rcc>
  <rcc rId="27663" sId="1" numFmtId="4">
    <oc r="D842">
      <v>0</v>
    </oc>
    <nc r="D842"/>
  </rcc>
  <rcc rId="27664" sId="1" numFmtId="4">
    <oc r="E842">
      <v>0</v>
    </oc>
    <nc r="E842"/>
  </rcc>
  <rcc rId="27665" sId="1" numFmtId="4">
    <oc r="F842">
      <v>0</v>
    </oc>
    <nc r="F842"/>
  </rcc>
  <rcc rId="27666" sId="1" numFmtId="4">
    <oc r="D843">
      <v>0</v>
    </oc>
    <nc r="D843"/>
  </rcc>
  <rcc rId="27667" sId="1" numFmtId="4">
    <oc r="E843">
      <v>0</v>
    </oc>
    <nc r="E843"/>
  </rcc>
  <rcc rId="27668" sId="1" numFmtId="4">
    <oc r="F843">
      <v>0</v>
    </oc>
    <nc r="F843"/>
  </rcc>
  <rcc rId="27669" sId="1" numFmtId="4">
    <oc r="D844">
      <v>0</v>
    </oc>
    <nc r="D844"/>
  </rcc>
  <rcc rId="27670" sId="1" numFmtId="4">
    <oc r="E844">
      <v>0</v>
    </oc>
    <nc r="E844"/>
  </rcc>
  <rcc rId="27671" sId="1" numFmtId="4">
    <oc r="F844">
      <v>0</v>
    </oc>
    <nc r="F844"/>
  </rcc>
  <rcc rId="27672" sId="1" numFmtId="4">
    <oc r="D845">
      <v>0</v>
    </oc>
    <nc r="D845"/>
  </rcc>
  <rcc rId="27673" sId="1" numFmtId="4">
    <oc r="E845">
      <v>0</v>
    </oc>
    <nc r="E845"/>
  </rcc>
  <rcc rId="27674" sId="1" numFmtId="4">
    <oc r="F845">
      <v>0</v>
    </oc>
    <nc r="F845"/>
  </rcc>
  <rcc rId="27675" sId="1" numFmtId="4">
    <oc r="D846">
      <v>0</v>
    </oc>
    <nc r="D846"/>
  </rcc>
  <rcc rId="27676" sId="1" numFmtId="4">
    <oc r="E846">
      <v>0</v>
    </oc>
    <nc r="E846"/>
  </rcc>
  <rcc rId="27677" sId="1" numFmtId="4">
    <oc r="F846">
      <v>0</v>
    </oc>
    <nc r="F846"/>
  </rcc>
  <rcc rId="27678" sId="1" numFmtId="4">
    <oc r="D847">
      <v>0</v>
    </oc>
    <nc r="D847"/>
  </rcc>
  <rcc rId="27679" sId="1" numFmtId="4">
    <oc r="E847">
      <v>0</v>
    </oc>
    <nc r="E847"/>
  </rcc>
  <rcc rId="27680" sId="1" numFmtId="4">
    <oc r="F847">
      <v>0</v>
    </oc>
    <nc r="F847"/>
  </rcc>
  <rcc rId="27681" sId="1" numFmtId="4">
    <oc r="D848">
      <v>0</v>
    </oc>
    <nc r="D848"/>
  </rcc>
  <rcc rId="27682" sId="1" numFmtId="4">
    <oc r="E848">
      <v>0</v>
    </oc>
    <nc r="E848"/>
  </rcc>
  <rcc rId="27683" sId="1" numFmtId="4">
    <oc r="F848">
      <v>0</v>
    </oc>
    <nc r="F848"/>
  </rcc>
  <rcc rId="27684" sId="1" numFmtId="4">
    <oc r="D849">
      <v>0</v>
    </oc>
    <nc r="D849"/>
  </rcc>
  <rcc rId="27685" sId="1" numFmtId="4">
    <oc r="E849">
      <v>0</v>
    </oc>
    <nc r="E849"/>
  </rcc>
  <rcc rId="27686" sId="1" numFmtId="4">
    <oc r="F849">
      <v>0</v>
    </oc>
    <nc r="F849"/>
  </rcc>
  <rcc rId="27687" sId="1" numFmtId="4">
    <oc r="D850">
      <v>0</v>
    </oc>
    <nc r="D850"/>
  </rcc>
  <rcc rId="27688" sId="1" numFmtId="4">
    <oc r="E850">
      <v>0</v>
    </oc>
    <nc r="E850"/>
  </rcc>
  <rcc rId="27689" sId="1" numFmtId="4">
    <oc r="F850">
      <v>0</v>
    </oc>
    <nc r="F850"/>
  </rcc>
  <rcc rId="27690" sId="1" numFmtId="4">
    <oc r="D851">
      <v>0</v>
    </oc>
    <nc r="D851"/>
  </rcc>
  <rcc rId="27691" sId="1" numFmtId="4">
    <oc r="E851">
      <v>0</v>
    </oc>
    <nc r="E851"/>
  </rcc>
  <rcc rId="27692" sId="1" numFmtId="4">
    <oc r="F851">
      <v>0</v>
    </oc>
    <nc r="F851"/>
  </rcc>
  <rcc rId="27693" sId="1" numFmtId="4">
    <oc r="D852">
      <v>0</v>
    </oc>
    <nc r="D852"/>
  </rcc>
  <rcc rId="27694" sId="1" numFmtId="4">
    <oc r="E852">
      <v>0</v>
    </oc>
    <nc r="E852"/>
  </rcc>
  <rcc rId="27695" sId="1" numFmtId="4">
    <oc r="F852">
      <v>0</v>
    </oc>
    <nc r="F852"/>
  </rcc>
  <rcc rId="27696" sId="1" numFmtId="4">
    <oc r="D853">
      <v>0</v>
    </oc>
    <nc r="D853"/>
  </rcc>
  <rcc rId="27697" sId="1" numFmtId="4">
    <oc r="E853">
      <v>0</v>
    </oc>
    <nc r="E853"/>
  </rcc>
  <rcc rId="27698" sId="1" numFmtId="4">
    <oc r="F853">
      <v>0</v>
    </oc>
    <nc r="F853"/>
  </rcc>
  <rcc rId="27699" sId="1" numFmtId="4">
    <oc r="D854">
      <v>0</v>
    </oc>
    <nc r="D854"/>
  </rcc>
  <rcc rId="27700" sId="1" numFmtId="4">
    <oc r="E854">
      <v>0</v>
    </oc>
    <nc r="E854"/>
  </rcc>
  <rcc rId="27701" sId="1" numFmtId="4">
    <oc r="F854">
      <v>0</v>
    </oc>
    <nc r="F854"/>
  </rcc>
  <rcc rId="27702" sId="1" numFmtId="4">
    <oc r="D855">
      <v>0</v>
    </oc>
    <nc r="D855"/>
  </rcc>
  <rcc rId="27703" sId="1" numFmtId="4">
    <oc r="E855">
      <v>0</v>
    </oc>
    <nc r="E855"/>
  </rcc>
  <rcc rId="27704" sId="1" numFmtId="4">
    <oc r="F855">
      <v>0</v>
    </oc>
    <nc r="F855"/>
  </rcc>
  <rcc rId="27705" sId="1" numFmtId="4">
    <oc r="D856">
      <v>0</v>
    </oc>
    <nc r="D856"/>
  </rcc>
  <rcc rId="27706" sId="1" numFmtId="4">
    <oc r="E856">
      <v>0</v>
    </oc>
    <nc r="E856"/>
  </rcc>
  <rcc rId="27707" sId="1" numFmtId="4">
    <oc r="F856">
      <v>0</v>
    </oc>
    <nc r="F856"/>
  </rcc>
  <rcc rId="27708" sId="1" numFmtId="4">
    <oc r="D857">
      <v>0</v>
    </oc>
    <nc r="D857"/>
  </rcc>
  <rcc rId="27709" sId="1" numFmtId="4">
    <oc r="E857">
      <v>0</v>
    </oc>
    <nc r="E857"/>
  </rcc>
  <rcc rId="27710" sId="1" numFmtId="4">
    <oc r="F857">
      <v>0</v>
    </oc>
    <nc r="F857"/>
  </rcc>
  <rcc rId="27711" sId="1" numFmtId="4">
    <oc r="D858">
      <v>0</v>
    </oc>
    <nc r="D858"/>
  </rcc>
  <rcc rId="27712" sId="1" numFmtId="4">
    <oc r="E858">
      <v>0</v>
    </oc>
    <nc r="E858"/>
  </rcc>
  <rcc rId="27713" sId="1" numFmtId="4">
    <oc r="F858">
      <v>0</v>
    </oc>
    <nc r="F858"/>
  </rcc>
  <rcc rId="27714" sId="1" numFmtId="4">
    <oc r="D859">
      <v>0</v>
    </oc>
    <nc r="D859"/>
  </rcc>
  <rcc rId="27715" sId="1" numFmtId="4">
    <oc r="E859">
      <v>0</v>
    </oc>
    <nc r="E859"/>
  </rcc>
  <rcc rId="27716" sId="1" numFmtId="4">
    <oc r="F859">
      <v>0</v>
    </oc>
    <nc r="F859"/>
  </rcc>
  <rcc rId="27717" sId="1" numFmtId="4">
    <oc r="D860">
      <v>0</v>
    </oc>
    <nc r="D860"/>
  </rcc>
  <rcc rId="27718" sId="1" numFmtId="4">
    <oc r="E860">
      <v>0</v>
    </oc>
    <nc r="E860"/>
  </rcc>
  <rcc rId="27719" sId="1" numFmtId="4">
    <oc r="F860">
      <v>0</v>
    </oc>
    <nc r="F860"/>
  </rcc>
  <rcc rId="27720" sId="1" numFmtId="4">
    <oc r="D861">
      <v>0</v>
    </oc>
    <nc r="D861"/>
  </rcc>
  <rcc rId="27721" sId="1" numFmtId="4">
    <oc r="E861">
      <v>0</v>
    </oc>
    <nc r="E861"/>
  </rcc>
  <rcc rId="27722" sId="1" numFmtId="4">
    <oc r="F861">
      <v>0</v>
    </oc>
    <nc r="F861"/>
  </rcc>
  <rcc rId="27723" sId="1" numFmtId="4">
    <oc r="D862">
      <v>0</v>
    </oc>
    <nc r="D862"/>
  </rcc>
  <rcc rId="27724" sId="1" numFmtId="4">
    <oc r="E862">
      <v>0</v>
    </oc>
    <nc r="E862"/>
  </rcc>
  <rcc rId="27725" sId="1" numFmtId="4">
    <oc r="F862">
      <v>0</v>
    </oc>
    <nc r="F862"/>
  </rcc>
  <rcc rId="27726" sId="1" numFmtId="4">
    <oc r="D863">
      <v>0</v>
    </oc>
    <nc r="D863"/>
  </rcc>
  <rcc rId="27727" sId="1" numFmtId="4">
    <oc r="E863">
      <v>0</v>
    </oc>
    <nc r="E863"/>
  </rcc>
  <rcc rId="27728" sId="1" numFmtId="4">
    <oc r="F863">
      <v>0</v>
    </oc>
    <nc r="F863"/>
  </rcc>
  <rcc rId="27729" sId="1" numFmtId="4">
    <oc r="D864">
      <v>0</v>
    </oc>
    <nc r="D864"/>
  </rcc>
  <rcc rId="27730" sId="1" numFmtId="4">
    <oc r="E864">
      <v>0</v>
    </oc>
    <nc r="E864"/>
  </rcc>
  <rcc rId="27731" sId="1" numFmtId="4">
    <oc r="F864">
      <v>0</v>
    </oc>
    <nc r="F864"/>
  </rcc>
  <rcc rId="27732" sId="1" numFmtId="4">
    <oc r="D865">
      <v>0</v>
    </oc>
    <nc r="D865"/>
  </rcc>
  <rcc rId="27733" sId="1" numFmtId="4">
    <oc r="E865">
      <v>0</v>
    </oc>
    <nc r="E865"/>
  </rcc>
  <rcc rId="27734" sId="1" numFmtId="4">
    <oc r="F865">
      <v>0</v>
    </oc>
    <nc r="F865"/>
  </rcc>
  <rcc rId="27735" sId="1" numFmtId="4">
    <oc r="D866">
      <v>0</v>
    </oc>
    <nc r="D866"/>
  </rcc>
  <rcc rId="27736" sId="1" numFmtId="4">
    <oc r="E866">
      <v>0</v>
    </oc>
    <nc r="E866"/>
  </rcc>
  <rcc rId="27737" sId="1" numFmtId="4">
    <oc r="F866">
      <v>0</v>
    </oc>
    <nc r="F866"/>
  </rcc>
  <rcc rId="27738" sId="1" numFmtId="4">
    <oc r="D867">
      <v>0</v>
    </oc>
    <nc r="D867"/>
  </rcc>
  <rcc rId="27739" sId="1" numFmtId="4">
    <oc r="E867">
      <v>0</v>
    </oc>
    <nc r="E867"/>
  </rcc>
  <rcc rId="27740" sId="1" numFmtId="4">
    <oc r="F867">
      <v>0</v>
    </oc>
    <nc r="F867"/>
  </rcc>
  <rcc rId="27741" sId="1" numFmtId="4">
    <oc r="D868">
      <v>0</v>
    </oc>
    <nc r="D868"/>
  </rcc>
  <rcc rId="27742" sId="1" numFmtId="4">
    <oc r="E868">
      <v>0</v>
    </oc>
    <nc r="E868"/>
  </rcc>
  <rcc rId="27743" sId="1" numFmtId="4">
    <oc r="F868">
      <v>0</v>
    </oc>
    <nc r="F868"/>
  </rcc>
  <rcc rId="27744" sId="1" numFmtId="4">
    <oc r="D869">
      <v>0</v>
    </oc>
    <nc r="D869"/>
  </rcc>
  <rcc rId="27745" sId="1" numFmtId="4">
    <oc r="E869">
      <v>0</v>
    </oc>
    <nc r="E869"/>
  </rcc>
  <rcc rId="27746" sId="1" numFmtId="4">
    <oc r="F869">
      <v>0</v>
    </oc>
    <nc r="F869"/>
  </rcc>
  <rcc rId="27747" sId="1" numFmtId="4">
    <oc r="D870">
      <v>0</v>
    </oc>
    <nc r="D870"/>
  </rcc>
  <rcc rId="27748" sId="1" numFmtId="4">
    <oc r="E870">
      <v>0</v>
    </oc>
    <nc r="E870"/>
  </rcc>
  <rcc rId="27749" sId="1" numFmtId="4">
    <oc r="F870">
      <v>0</v>
    </oc>
    <nc r="F870"/>
  </rcc>
  <rcc rId="27750" sId="1" numFmtId="4">
    <oc r="D871">
      <v>0</v>
    </oc>
    <nc r="D871"/>
  </rcc>
  <rcc rId="27751" sId="1" numFmtId="4">
    <oc r="E871">
      <v>0</v>
    </oc>
    <nc r="E871"/>
  </rcc>
  <rcc rId="27752" sId="1" numFmtId="4">
    <oc r="F871">
      <v>0</v>
    </oc>
    <nc r="F871"/>
  </rcc>
  <rcc rId="27753" sId="1" numFmtId="4">
    <oc r="D872">
      <v>0</v>
    </oc>
    <nc r="D872"/>
  </rcc>
  <rcc rId="27754" sId="1" numFmtId="4">
    <oc r="E872">
      <v>0</v>
    </oc>
    <nc r="E872"/>
  </rcc>
  <rcc rId="27755" sId="1" numFmtId="4">
    <oc r="F872">
      <v>0</v>
    </oc>
    <nc r="F872"/>
  </rcc>
  <rcc rId="27756" sId="1" numFmtId="4">
    <oc r="D873">
      <v>0</v>
    </oc>
    <nc r="D873"/>
  </rcc>
  <rcc rId="27757" sId="1" numFmtId="4">
    <oc r="E873">
      <v>0</v>
    </oc>
    <nc r="E873"/>
  </rcc>
  <rcc rId="27758" sId="1" numFmtId="4">
    <oc r="F873">
      <v>0</v>
    </oc>
    <nc r="F873"/>
  </rcc>
  <rcc rId="27759" sId="1" numFmtId="4">
    <oc r="D874">
      <v>0</v>
    </oc>
    <nc r="D874"/>
  </rcc>
  <rcc rId="27760" sId="1" numFmtId="4">
    <oc r="E874">
      <v>0</v>
    </oc>
    <nc r="E874"/>
  </rcc>
  <rcc rId="27761" sId="1" numFmtId="4">
    <oc r="F874">
      <v>0</v>
    </oc>
    <nc r="F874"/>
  </rcc>
  <rcc rId="27762" sId="1" numFmtId="4">
    <oc r="D875">
      <v>0</v>
    </oc>
    <nc r="D875"/>
  </rcc>
  <rcc rId="27763" sId="1" numFmtId="4">
    <oc r="E875">
      <v>0</v>
    </oc>
    <nc r="E875"/>
  </rcc>
  <rcc rId="27764" sId="1" numFmtId="4">
    <oc r="F875">
      <v>0</v>
    </oc>
    <nc r="F875"/>
  </rcc>
  <rcc rId="27765" sId="1" numFmtId="4">
    <oc r="D876">
      <v>0</v>
    </oc>
    <nc r="D876"/>
  </rcc>
  <rcc rId="27766" sId="1" numFmtId="4">
    <oc r="E876">
      <v>0</v>
    </oc>
    <nc r="E876"/>
  </rcc>
  <rcc rId="27767" sId="1" numFmtId="4">
    <oc r="F876">
      <v>0</v>
    </oc>
    <nc r="F876"/>
  </rcc>
  <rcc rId="27768" sId="1" numFmtId="4">
    <oc r="D877">
      <v>0</v>
    </oc>
    <nc r="D877"/>
  </rcc>
  <rcc rId="27769" sId="1" numFmtId="4">
    <oc r="E877">
      <v>0</v>
    </oc>
    <nc r="E877"/>
  </rcc>
  <rcc rId="27770" sId="1" numFmtId="4">
    <oc r="F877">
      <v>0</v>
    </oc>
    <nc r="F877"/>
  </rcc>
  <rcc rId="27771" sId="1" numFmtId="4">
    <oc r="D878">
      <v>0</v>
    </oc>
    <nc r="D878"/>
  </rcc>
  <rcc rId="27772" sId="1" numFmtId="4">
    <oc r="E878">
      <v>0</v>
    </oc>
    <nc r="E878"/>
  </rcc>
  <rcc rId="27773" sId="1" numFmtId="4">
    <oc r="F878">
      <v>0</v>
    </oc>
    <nc r="F878"/>
  </rcc>
  <rcc rId="27774" sId="1" numFmtId="4">
    <oc r="D879">
      <v>0</v>
    </oc>
    <nc r="D879"/>
  </rcc>
  <rcc rId="27775" sId="1" numFmtId="4">
    <oc r="E879">
      <v>0</v>
    </oc>
    <nc r="E879"/>
  </rcc>
  <rcc rId="27776" sId="1" numFmtId="4">
    <oc r="F879">
      <v>0</v>
    </oc>
    <nc r="F879"/>
  </rcc>
  <rcc rId="27777" sId="1" numFmtId="4">
    <oc r="D880">
      <v>0</v>
    </oc>
    <nc r="D880"/>
  </rcc>
  <rcc rId="27778" sId="1" numFmtId="4">
    <oc r="E880">
      <v>0</v>
    </oc>
    <nc r="E880"/>
  </rcc>
  <rcc rId="27779" sId="1" numFmtId="4">
    <oc r="F880">
      <v>0</v>
    </oc>
    <nc r="F880"/>
  </rcc>
  <rcc rId="27780" sId="1" numFmtId="4">
    <oc r="D881">
      <v>0</v>
    </oc>
    <nc r="D881"/>
  </rcc>
  <rcc rId="27781" sId="1" numFmtId="4">
    <oc r="E881">
      <v>0</v>
    </oc>
    <nc r="E881"/>
  </rcc>
  <rcc rId="27782" sId="1" numFmtId="4">
    <oc r="F881">
      <v>0</v>
    </oc>
    <nc r="F881"/>
  </rcc>
  <rcc rId="27783" sId="1" numFmtId="4">
    <oc r="D882">
      <v>0</v>
    </oc>
    <nc r="D882"/>
  </rcc>
  <rcc rId="27784" sId="1" numFmtId="4">
    <oc r="E882">
      <v>0</v>
    </oc>
    <nc r="E882"/>
  </rcc>
  <rcc rId="27785" sId="1" numFmtId="4">
    <oc r="F882">
      <v>0</v>
    </oc>
    <nc r="F882"/>
  </rcc>
  <rcc rId="27786" sId="1" numFmtId="4">
    <oc r="D883">
      <v>0</v>
    </oc>
    <nc r="D883"/>
  </rcc>
  <rcc rId="27787" sId="1" numFmtId="4">
    <oc r="E883">
      <v>0</v>
    </oc>
    <nc r="E883"/>
  </rcc>
  <rcc rId="27788" sId="1" numFmtId="4">
    <oc r="F883">
      <v>0</v>
    </oc>
    <nc r="F883"/>
  </rcc>
  <rcc rId="27789" sId="1" numFmtId="4">
    <oc r="D884">
      <v>0</v>
    </oc>
    <nc r="D884"/>
  </rcc>
  <rcc rId="27790" sId="1" numFmtId="4">
    <oc r="E884">
      <v>0</v>
    </oc>
    <nc r="E884"/>
  </rcc>
  <rcc rId="27791" sId="1" numFmtId="4">
    <oc r="F884">
      <v>0</v>
    </oc>
    <nc r="F884"/>
  </rcc>
  <rcc rId="27792" sId="1" numFmtId="4">
    <oc r="D885">
      <v>0</v>
    </oc>
    <nc r="D885"/>
  </rcc>
  <rcc rId="27793" sId="1" numFmtId="4">
    <oc r="E885">
      <v>0</v>
    </oc>
    <nc r="E885"/>
  </rcc>
  <rcc rId="27794" sId="1" numFmtId="4">
    <oc r="F885">
      <v>0</v>
    </oc>
    <nc r="F885"/>
  </rcc>
  <rcc rId="27795" sId="1" numFmtId="4">
    <oc r="D886">
      <v>0</v>
    </oc>
    <nc r="D886"/>
  </rcc>
  <rcc rId="27796" sId="1" numFmtId="4">
    <oc r="E886">
      <v>0</v>
    </oc>
    <nc r="E886"/>
  </rcc>
  <rcc rId="27797" sId="1" numFmtId="4">
    <oc r="F886">
      <v>0</v>
    </oc>
    <nc r="F886"/>
  </rcc>
  <rcc rId="27798" sId="1" numFmtId="4">
    <oc r="D887">
      <v>0</v>
    </oc>
    <nc r="D887"/>
  </rcc>
  <rcc rId="27799" sId="1" numFmtId="4">
    <oc r="E887">
      <v>0</v>
    </oc>
    <nc r="E887"/>
  </rcc>
  <rcc rId="27800" sId="1" numFmtId="4">
    <oc r="F887">
      <v>0</v>
    </oc>
    <nc r="F887"/>
  </rcc>
  <rcc rId="27801" sId="1" numFmtId="4">
    <oc r="D888">
      <v>0</v>
    </oc>
    <nc r="D888"/>
  </rcc>
  <rcc rId="27802" sId="1" numFmtId="4">
    <oc r="E888">
      <v>0</v>
    </oc>
    <nc r="E888"/>
  </rcc>
  <rcc rId="27803" sId="1" numFmtId="4">
    <oc r="F888">
      <v>0</v>
    </oc>
    <nc r="F888"/>
  </rcc>
  <rcc rId="27804" sId="1" numFmtId="4">
    <oc r="D889">
      <v>0</v>
    </oc>
    <nc r="D889"/>
  </rcc>
  <rcc rId="27805" sId="1" numFmtId="4">
    <oc r="E889">
      <v>0</v>
    </oc>
    <nc r="E889"/>
  </rcc>
  <rcc rId="27806" sId="1" numFmtId="4">
    <oc r="F889">
      <v>0</v>
    </oc>
    <nc r="F889"/>
  </rcc>
  <rcc rId="27807" sId="1" numFmtId="4">
    <oc r="D890">
      <v>0</v>
    </oc>
    <nc r="D890"/>
  </rcc>
  <rcc rId="27808" sId="1" numFmtId="4">
    <oc r="E890">
      <v>0</v>
    </oc>
    <nc r="E890"/>
  </rcc>
  <rcc rId="27809" sId="1" numFmtId="4">
    <oc r="F890">
      <v>0</v>
    </oc>
    <nc r="F890"/>
  </rcc>
  <rcc rId="27810" sId="1" numFmtId="4">
    <oc r="D891">
      <v>0</v>
    </oc>
    <nc r="D891"/>
  </rcc>
  <rcc rId="27811" sId="1" numFmtId="4">
    <oc r="E891">
      <v>0</v>
    </oc>
    <nc r="E891"/>
  </rcc>
  <rcc rId="27812" sId="1" numFmtId="4">
    <oc r="F891">
      <v>0</v>
    </oc>
    <nc r="F891"/>
  </rcc>
  <rcc rId="27813" sId="1" numFmtId="4">
    <oc r="D892">
      <v>0</v>
    </oc>
    <nc r="D892"/>
  </rcc>
  <rcc rId="27814" sId="1" numFmtId="4">
    <oc r="E892">
      <v>0</v>
    </oc>
    <nc r="E892"/>
  </rcc>
  <rcc rId="27815" sId="1" numFmtId="4">
    <oc r="F892">
      <v>0</v>
    </oc>
    <nc r="F892"/>
  </rcc>
  <rcc rId="27816" sId="1" numFmtId="4">
    <oc r="D762">
      <v>0</v>
    </oc>
    <nc r="D762"/>
  </rcc>
  <rcc rId="27817" sId="1" numFmtId="4">
    <oc r="D761">
      <v>0</v>
    </oc>
    <nc r="D761"/>
  </rcc>
  <rcc rId="27818" sId="1" numFmtId="4">
    <oc r="D743">
      <v>0</v>
    </oc>
    <nc r="D743"/>
  </rcc>
  <rcc rId="27819" sId="1" numFmtId="4">
    <oc r="E743">
      <v>0</v>
    </oc>
    <nc r="E743"/>
  </rcc>
  <rcc rId="27820" sId="1" numFmtId="4">
    <oc r="F743">
      <v>0</v>
    </oc>
    <nc r="F743"/>
  </rcc>
  <rcc rId="27821" sId="1" numFmtId="4">
    <oc r="D744">
      <v>0</v>
    </oc>
    <nc r="D744"/>
  </rcc>
  <rcc rId="27822" sId="1" numFmtId="4">
    <oc r="E744">
      <v>0</v>
    </oc>
    <nc r="E744"/>
  </rcc>
  <rcc rId="27823" sId="1" numFmtId="4">
    <oc r="F744">
      <v>0</v>
    </oc>
    <nc r="F744"/>
  </rcc>
  <rcc rId="27824" sId="1" numFmtId="4">
    <oc r="D745">
      <v>0</v>
    </oc>
    <nc r="D745"/>
  </rcc>
  <rcc rId="27825" sId="1" numFmtId="4">
    <oc r="E745">
      <v>0</v>
    </oc>
    <nc r="E745"/>
  </rcc>
  <rcc rId="27826" sId="1" numFmtId="4">
    <oc r="F745">
      <v>0</v>
    </oc>
    <nc r="F745"/>
  </rcc>
  <rcc rId="27827" sId="1" numFmtId="4">
    <oc r="D746">
      <v>0</v>
    </oc>
    <nc r="D746"/>
  </rcc>
  <rcc rId="27828" sId="1" numFmtId="4">
    <oc r="E746">
      <v>0</v>
    </oc>
    <nc r="E746"/>
  </rcc>
  <rcc rId="27829" sId="1" numFmtId="4">
    <oc r="F746">
      <v>0</v>
    </oc>
    <nc r="F746"/>
  </rcc>
  <rcc rId="27830" sId="1" numFmtId="4">
    <oc r="D747">
      <v>0</v>
    </oc>
    <nc r="D747"/>
  </rcc>
  <rcc rId="27831" sId="1" numFmtId="4">
    <oc r="E747">
      <v>0</v>
    </oc>
    <nc r="E747"/>
  </rcc>
  <rcc rId="27832" sId="1" numFmtId="4">
    <oc r="F747">
      <v>0</v>
    </oc>
    <nc r="F747"/>
  </rcc>
  <rcc rId="27833" sId="1" numFmtId="4">
    <oc r="D748">
      <v>0</v>
    </oc>
    <nc r="D748"/>
  </rcc>
  <rcc rId="27834" sId="1" numFmtId="4">
    <oc r="E748">
      <v>0</v>
    </oc>
    <nc r="E748"/>
  </rcc>
  <rcc rId="27835" sId="1" numFmtId="4">
    <oc r="F748">
      <v>0</v>
    </oc>
    <nc r="F748"/>
  </rcc>
  <rcc rId="27836" sId="1" numFmtId="4">
    <oc r="D749">
      <v>0</v>
    </oc>
    <nc r="D749"/>
  </rcc>
  <rcc rId="27837" sId="1" numFmtId="4">
    <oc r="E749">
      <v>0</v>
    </oc>
    <nc r="E749"/>
  </rcc>
  <rcc rId="27838" sId="1" numFmtId="4">
    <oc r="F749">
      <v>0</v>
    </oc>
    <nc r="F749"/>
  </rcc>
  <rcc rId="27839" sId="1" numFmtId="4">
    <oc r="D750">
      <v>0</v>
    </oc>
    <nc r="D750"/>
  </rcc>
  <rcc rId="27840" sId="1" numFmtId="4">
    <oc r="E750">
      <v>0</v>
    </oc>
    <nc r="E750"/>
  </rcc>
  <rcc rId="27841" sId="1" numFmtId="4">
    <oc r="F750">
      <v>0</v>
    </oc>
    <nc r="F750"/>
  </rcc>
  <rcc rId="27842" sId="1" numFmtId="4">
    <oc r="D751">
      <v>0</v>
    </oc>
    <nc r="D751"/>
  </rcc>
  <rcc rId="27843" sId="1" numFmtId="4">
    <oc r="E751">
      <v>0</v>
    </oc>
    <nc r="E751"/>
  </rcc>
  <rcc rId="27844" sId="1" numFmtId="4">
    <oc r="F751">
      <v>0</v>
    </oc>
    <nc r="F751"/>
  </rcc>
  <rcc rId="27845" sId="1" numFmtId="4">
    <oc r="D752">
      <v>0</v>
    </oc>
    <nc r="D752"/>
  </rcc>
  <rcc rId="27846" sId="1" numFmtId="4">
    <oc r="E752">
      <v>0</v>
    </oc>
    <nc r="E752"/>
  </rcc>
  <rcc rId="27847" sId="1" numFmtId="4">
    <oc r="F752">
      <v>0</v>
    </oc>
    <nc r="F752"/>
  </rcc>
  <rcc rId="27848" sId="1" numFmtId="4">
    <oc r="D753">
      <v>0</v>
    </oc>
    <nc r="D753"/>
  </rcc>
  <rcc rId="27849" sId="1" numFmtId="4">
    <oc r="E753">
      <v>0</v>
    </oc>
    <nc r="E753"/>
  </rcc>
  <rcc rId="27850" sId="1" numFmtId="4">
    <oc r="F753">
      <v>0</v>
    </oc>
    <nc r="F753"/>
  </rcc>
  <rcc rId="27851" sId="1" numFmtId="4">
    <oc r="D754">
      <v>0</v>
    </oc>
    <nc r="D754"/>
  </rcc>
  <rcc rId="27852" sId="1" numFmtId="4">
    <oc r="E754">
      <v>0</v>
    </oc>
    <nc r="E754"/>
  </rcc>
  <rcc rId="27853" sId="1" numFmtId="4">
    <oc r="F754">
      <v>0</v>
    </oc>
    <nc r="F754"/>
  </rcc>
  <rcc rId="27854" sId="1" numFmtId="4">
    <oc r="D755">
      <v>0</v>
    </oc>
    <nc r="D755"/>
  </rcc>
  <rcc rId="27855" sId="1" numFmtId="4">
    <oc r="E755">
      <v>0</v>
    </oc>
    <nc r="E755"/>
  </rcc>
  <rcc rId="27856" sId="1" numFmtId="4">
    <oc r="F755">
      <v>0</v>
    </oc>
    <nc r="F755"/>
  </rcc>
  <rcc rId="27857" sId="1" numFmtId="4">
    <oc r="D756">
      <v>0</v>
    </oc>
    <nc r="D756"/>
  </rcc>
  <rcc rId="27858" sId="1" numFmtId="4">
    <oc r="E756">
      <v>0</v>
    </oc>
    <nc r="E756"/>
  </rcc>
  <rcc rId="27859" sId="1" numFmtId="4">
    <oc r="F756">
      <v>0</v>
    </oc>
    <nc r="F756"/>
  </rcc>
  <rcc rId="27860" sId="1" numFmtId="4">
    <oc r="D757">
      <v>0</v>
    </oc>
    <nc r="D757"/>
  </rcc>
  <rcc rId="27861" sId="1" numFmtId="4">
    <oc r="E757">
      <v>0</v>
    </oc>
    <nc r="E757"/>
  </rcc>
  <rcc rId="27862" sId="1" numFmtId="4">
    <oc r="F757">
      <v>0</v>
    </oc>
    <nc r="F757"/>
  </rcc>
  <rcc rId="27863" sId="1" numFmtId="4">
    <oc r="D758">
      <v>0</v>
    </oc>
    <nc r="D758"/>
  </rcc>
  <rcc rId="27864" sId="1" numFmtId="4">
    <oc r="E758">
      <v>0</v>
    </oc>
    <nc r="E758"/>
  </rcc>
  <rcc rId="27865" sId="1" numFmtId="4">
    <oc r="F758">
      <v>0</v>
    </oc>
    <nc r="F758"/>
  </rcc>
  <rcc rId="27866" sId="1" numFmtId="4">
    <oc r="D759">
      <v>0</v>
    </oc>
    <nc r="D759"/>
  </rcc>
  <rcc rId="27867" sId="1" numFmtId="4">
    <oc r="E759">
      <v>0</v>
    </oc>
    <nc r="E759"/>
  </rcc>
  <rcc rId="27868" sId="1" numFmtId="4">
    <oc r="F759">
      <v>0</v>
    </oc>
    <nc r="F759"/>
  </rcc>
  <rcc rId="27869" sId="1" numFmtId="4">
    <oc r="D760">
      <v>0</v>
    </oc>
    <nc r="D760"/>
  </rcc>
  <rcc rId="27870" sId="1" numFmtId="4">
    <oc r="E760">
      <v>0</v>
    </oc>
    <nc r="E760"/>
  </rcc>
  <rcc rId="27871" sId="1" numFmtId="4">
    <oc r="F760">
      <v>0</v>
    </oc>
    <nc r="F760"/>
  </rcc>
  <rcc rId="27872" sId="1" numFmtId="4">
    <oc r="E677">
      <v>0</v>
    </oc>
    <nc r="E677"/>
  </rcc>
  <rcc rId="27873" sId="1" numFmtId="4">
    <oc r="F677">
      <v>0</v>
    </oc>
    <nc r="F677"/>
  </rcc>
  <rcc rId="27874" sId="1" numFmtId="4">
    <oc r="E678">
      <v>0</v>
    </oc>
    <nc r="E678"/>
  </rcc>
  <rcc rId="27875" sId="1" numFmtId="4">
    <oc r="F678">
      <v>0</v>
    </oc>
    <nc r="F678"/>
  </rcc>
  <rcc rId="27876" sId="1" numFmtId="4">
    <oc r="E679">
      <v>0</v>
    </oc>
    <nc r="E679"/>
  </rcc>
  <rcc rId="27877" sId="1" numFmtId="4">
    <oc r="F679">
      <v>0</v>
    </oc>
    <nc r="F679"/>
  </rcc>
  <rcc rId="27878" sId="1" numFmtId="4">
    <oc r="E680">
      <v>0</v>
    </oc>
    <nc r="E680"/>
  </rcc>
  <rcc rId="27879" sId="1" numFmtId="4">
    <oc r="F680">
      <v>0</v>
    </oc>
    <nc r="F680"/>
  </rcc>
  <rcc rId="27880" sId="1" numFmtId="4">
    <oc r="E681">
      <v>0</v>
    </oc>
    <nc r="E681"/>
  </rcc>
  <rcc rId="27881" sId="1" numFmtId="4">
    <oc r="F681">
      <v>0</v>
    </oc>
    <nc r="F681"/>
  </rcc>
  <rcc rId="27882" sId="1" numFmtId="4">
    <oc r="E682">
      <v>0</v>
    </oc>
    <nc r="E682"/>
  </rcc>
  <rcc rId="27883" sId="1" numFmtId="4">
    <oc r="F682">
      <v>0</v>
    </oc>
    <nc r="F682"/>
  </rcc>
  <rcc rId="27884" sId="1" numFmtId="4">
    <oc r="E683">
      <v>0</v>
    </oc>
    <nc r="E683"/>
  </rcc>
  <rcc rId="27885" sId="1" numFmtId="4">
    <oc r="F683">
      <v>0</v>
    </oc>
    <nc r="F683"/>
  </rcc>
  <rcc rId="27886" sId="1" numFmtId="4">
    <oc r="E684">
      <v>0</v>
    </oc>
    <nc r="E684"/>
  </rcc>
  <rcc rId="27887" sId="1" numFmtId="4">
    <oc r="F684">
      <v>0</v>
    </oc>
    <nc r="F684"/>
  </rcc>
  <rcc rId="27888" sId="1" numFmtId="4">
    <oc r="E685">
      <v>0</v>
    </oc>
    <nc r="E685"/>
  </rcc>
  <rcc rId="27889" sId="1" numFmtId="4">
    <oc r="F685">
      <v>0</v>
    </oc>
    <nc r="F685"/>
  </rcc>
  <rcc rId="27890" sId="1" numFmtId="4">
    <oc r="E686">
      <v>0</v>
    </oc>
    <nc r="E686"/>
  </rcc>
  <rcc rId="27891" sId="1" numFmtId="4">
    <oc r="F686">
      <v>0</v>
    </oc>
    <nc r="F686"/>
  </rcc>
  <rcc rId="27892" sId="1" numFmtId="4">
    <oc r="E687">
      <v>0</v>
    </oc>
    <nc r="E687"/>
  </rcc>
  <rcc rId="27893" sId="1" numFmtId="4">
    <oc r="F687">
      <v>0</v>
    </oc>
    <nc r="F687"/>
  </rcc>
  <rcc rId="27894" sId="1" numFmtId="4">
    <oc r="E688">
      <v>0</v>
    </oc>
    <nc r="E688"/>
  </rcc>
  <rcc rId="27895" sId="1" numFmtId="4">
    <oc r="F688">
      <v>0</v>
    </oc>
    <nc r="F688"/>
  </rcc>
  <rcc rId="27896" sId="1" numFmtId="4">
    <oc r="E689">
      <v>0</v>
    </oc>
    <nc r="E689"/>
  </rcc>
  <rcc rId="27897" sId="1" numFmtId="4">
    <oc r="F689">
      <v>0</v>
    </oc>
    <nc r="F689"/>
  </rcc>
  <rcc rId="27898" sId="1" numFmtId="4">
    <oc r="E690">
      <v>0</v>
    </oc>
    <nc r="E690"/>
  </rcc>
  <rcc rId="27899" sId="1" numFmtId="4">
    <oc r="F690">
      <v>0</v>
    </oc>
    <nc r="F690"/>
  </rcc>
  <rcc rId="27900" sId="1" numFmtId="4">
    <oc r="E691">
      <v>0</v>
    </oc>
    <nc r="E691"/>
  </rcc>
  <rcc rId="27901" sId="1" numFmtId="4">
    <oc r="F691">
      <v>0</v>
    </oc>
    <nc r="F691"/>
  </rcc>
  <rcc rId="27902" sId="1" numFmtId="4">
    <oc r="E692">
      <v>0</v>
    </oc>
    <nc r="E692"/>
  </rcc>
  <rcc rId="27903" sId="1" numFmtId="4">
    <oc r="F692">
      <v>0</v>
    </oc>
    <nc r="F692"/>
  </rcc>
  <rcc rId="27904" sId="1" numFmtId="4">
    <oc r="E693">
      <v>0</v>
    </oc>
    <nc r="E693"/>
  </rcc>
  <rcc rId="27905" sId="1" numFmtId="4">
    <oc r="F693">
      <v>0</v>
    </oc>
    <nc r="F693"/>
  </rcc>
  <rcc rId="27906" sId="1" numFmtId="4">
    <oc r="E694">
      <v>0</v>
    </oc>
    <nc r="E694"/>
  </rcc>
  <rcc rId="27907" sId="1" numFmtId="4">
    <oc r="F694">
      <v>0</v>
    </oc>
    <nc r="F694"/>
  </rcc>
  <rcc rId="27908" sId="1" numFmtId="4">
    <oc r="E695">
      <v>0</v>
    </oc>
    <nc r="E695"/>
  </rcc>
  <rcc rId="27909" sId="1" numFmtId="4">
    <oc r="F695">
      <v>0</v>
    </oc>
    <nc r="F695"/>
  </rcc>
  <rcc rId="27910" sId="1" numFmtId="4">
    <oc r="E696">
      <v>0</v>
    </oc>
    <nc r="E696"/>
  </rcc>
  <rcc rId="27911" sId="1" numFmtId="4">
    <oc r="F696">
      <v>0</v>
    </oc>
    <nc r="F696"/>
  </rcc>
  <rcc rId="27912" sId="1" numFmtId="4">
    <oc r="E697">
      <v>0</v>
    </oc>
    <nc r="E697"/>
  </rcc>
  <rcc rId="27913" sId="1" numFmtId="4">
    <oc r="F697">
      <v>0</v>
    </oc>
    <nc r="F697"/>
  </rcc>
  <rcc rId="27914" sId="1" numFmtId="4">
    <oc r="E698">
      <v>0</v>
    </oc>
    <nc r="E698"/>
  </rcc>
  <rcc rId="27915" sId="1" numFmtId="4">
    <oc r="F698">
      <v>0</v>
    </oc>
    <nc r="F698"/>
  </rcc>
  <rcc rId="27916" sId="1" numFmtId="4">
    <oc r="E699">
      <v>0</v>
    </oc>
    <nc r="E699"/>
  </rcc>
  <rcc rId="27917" sId="1" numFmtId="4">
    <oc r="F699">
      <v>0</v>
    </oc>
    <nc r="F699"/>
  </rcc>
  <rcc rId="27918" sId="1" numFmtId="4">
    <oc r="E700">
      <v>0</v>
    </oc>
    <nc r="E700"/>
  </rcc>
  <rcc rId="27919" sId="1" numFmtId="4">
    <oc r="F700">
      <v>0</v>
    </oc>
    <nc r="F700"/>
  </rcc>
  <rcc rId="27920" sId="1" numFmtId="4">
    <oc r="E701">
      <v>0</v>
    </oc>
    <nc r="E701"/>
  </rcc>
  <rcc rId="27921" sId="1" numFmtId="4">
    <oc r="F701">
      <v>0</v>
    </oc>
    <nc r="F701"/>
  </rcc>
  <rcc rId="27922" sId="1" numFmtId="4">
    <oc r="E702">
      <v>0</v>
    </oc>
    <nc r="E702"/>
  </rcc>
  <rcc rId="27923" sId="1" numFmtId="4">
    <oc r="F702">
      <v>0</v>
    </oc>
    <nc r="F702"/>
  </rcc>
  <rcc rId="27924" sId="1" numFmtId="4">
    <oc r="E703">
      <v>0</v>
    </oc>
    <nc r="E703"/>
  </rcc>
  <rcc rId="27925" sId="1" numFmtId="4">
    <oc r="F703">
      <v>0</v>
    </oc>
    <nc r="F703"/>
  </rcc>
  <rcc rId="27926" sId="1" numFmtId="4">
    <oc r="E704">
      <v>0</v>
    </oc>
    <nc r="E704"/>
  </rcc>
  <rcc rId="27927" sId="1" numFmtId="4">
    <oc r="F704">
      <v>0</v>
    </oc>
    <nc r="F704"/>
  </rcc>
  <rcc rId="27928" sId="1" numFmtId="4">
    <oc r="E705">
      <v>0</v>
    </oc>
    <nc r="E705"/>
  </rcc>
  <rcc rId="27929" sId="1" numFmtId="4">
    <oc r="F705">
      <v>0</v>
    </oc>
    <nc r="F705"/>
  </rcc>
  <rcc rId="27930" sId="1" numFmtId="4">
    <oc r="E706">
      <v>0</v>
    </oc>
    <nc r="E706"/>
  </rcc>
  <rcc rId="27931" sId="1" numFmtId="4">
    <oc r="F706">
      <v>0</v>
    </oc>
    <nc r="F706"/>
  </rcc>
  <rcc rId="27932" sId="1" numFmtId="4">
    <oc r="E707">
      <v>0</v>
    </oc>
    <nc r="E707"/>
  </rcc>
  <rcc rId="27933" sId="1" numFmtId="4">
    <oc r="F707">
      <v>0</v>
    </oc>
    <nc r="F707"/>
  </rcc>
  <rcc rId="27934" sId="1" numFmtId="4">
    <oc r="E708">
      <v>0</v>
    </oc>
    <nc r="E708"/>
  </rcc>
  <rcc rId="27935" sId="1" numFmtId="4">
    <oc r="F708">
      <v>0</v>
    </oc>
    <nc r="F708"/>
  </rcc>
  <rcc rId="27936" sId="1" numFmtId="4">
    <oc r="E709">
      <v>0</v>
    </oc>
    <nc r="E709"/>
  </rcc>
  <rcc rId="27937" sId="1" numFmtId="4">
    <oc r="F709">
      <v>0</v>
    </oc>
    <nc r="F709"/>
  </rcc>
  <rcc rId="27938" sId="1" numFmtId="4">
    <oc r="E710">
      <v>0</v>
    </oc>
    <nc r="E710"/>
  </rcc>
  <rcc rId="27939" sId="1" numFmtId="4">
    <oc r="F710">
      <v>0</v>
    </oc>
    <nc r="F710"/>
  </rcc>
  <rcc rId="27940" sId="1" numFmtId="4">
    <oc r="E711">
      <v>0</v>
    </oc>
    <nc r="E711"/>
  </rcc>
  <rcc rId="27941" sId="1" numFmtId="4">
    <oc r="F711">
      <v>0</v>
    </oc>
    <nc r="F711"/>
  </rcc>
  <rcc rId="27942" sId="1" numFmtId="4">
    <oc r="E712">
      <v>0</v>
    </oc>
    <nc r="E712"/>
  </rcc>
  <rcc rId="27943" sId="1" numFmtId="4">
    <oc r="F712">
      <v>0</v>
    </oc>
    <nc r="F712"/>
  </rcc>
  <rcc rId="27944" sId="1" numFmtId="4">
    <oc r="E713">
      <v>0</v>
    </oc>
    <nc r="E713"/>
  </rcc>
  <rcc rId="27945" sId="1" numFmtId="4">
    <oc r="F713">
      <v>0</v>
    </oc>
    <nc r="F713"/>
  </rcc>
  <rcc rId="27946" sId="1" numFmtId="4">
    <oc r="E714">
      <v>0</v>
    </oc>
    <nc r="E714"/>
  </rcc>
  <rcc rId="27947" sId="1" numFmtId="4">
    <oc r="F714">
      <v>0</v>
    </oc>
    <nc r="F714"/>
  </rcc>
  <rcc rId="27948" sId="1" numFmtId="4">
    <oc r="E715">
      <v>0</v>
    </oc>
    <nc r="E715"/>
  </rcc>
  <rcc rId="27949" sId="1" numFmtId="4">
    <oc r="F715">
      <v>0</v>
    </oc>
    <nc r="F715"/>
  </rcc>
  <rcc rId="27950" sId="1" numFmtId="4">
    <oc r="E716">
      <v>0</v>
    </oc>
    <nc r="E716"/>
  </rcc>
  <rcc rId="27951" sId="1" numFmtId="4">
    <oc r="F716">
      <v>0</v>
    </oc>
    <nc r="F716"/>
  </rcc>
  <rcc rId="27952" sId="1" numFmtId="4">
    <oc r="E717">
      <v>0</v>
    </oc>
    <nc r="E717"/>
  </rcc>
  <rcc rId="27953" sId="1" numFmtId="4">
    <oc r="F717">
      <v>0</v>
    </oc>
    <nc r="F717"/>
  </rcc>
  <rcc rId="27954" sId="1" numFmtId="4">
    <oc r="E718">
      <v>0</v>
    </oc>
    <nc r="E718"/>
  </rcc>
  <rcc rId="27955" sId="1" numFmtId="4">
    <oc r="F718">
      <v>0</v>
    </oc>
    <nc r="F718"/>
  </rcc>
  <rcc rId="27956" sId="1" numFmtId="4">
    <oc r="E719">
      <v>0</v>
    </oc>
    <nc r="E719"/>
  </rcc>
  <rcc rId="27957" sId="1" numFmtId="4">
    <oc r="F719">
      <v>0</v>
    </oc>
    <nc r="F719"/>
  </rcc>
  <rcc rId="27958" sId="1" numFmtId="4">
    <oc r="E720">
      <v>0</v>
    </oc>
    <nc r="E720"/>
  </rcc>
  <rcc rId="27959" sId="1" numFmtId="4">
    <oc r="F720">
      <v>0</v>
    </oc>
    <nc r="F720"/>
  </rcc>
  <rcc rId="27960" sId="1" numFmtId="4">
    <oc r="E721">
      <v>0</v>
    </oc>
    <nc r="E721"/>
  </rcc>
  <rcc rId="27961" sId="1" numFmtId="4">
    <oc r="F721">
      <v>0</v>
    </oc>
    <nc r="F721"/>
  </rcc>
  <rcc rId="27962" sId="1" numFmtId="4">
    <oc r="E722">
      <v>0</v>
    </oc>
    <nc r="E722"/>
  </rcc>
  <rcc rId="27963" sId="1" numFmtId="4">
    <oc r="F722">
      <v>0</v>
    </oc>
    <nc r="F722"/>
  </rcc>
  <rcc rId="27964" sId="1" numFmtId="4">
    <oc r="E723">
      <v>0</v>
    </oc>
    <nc r="E723"/>
  </rcc>
  <rcc rId="27965" sId="1" numFmtId="4">
    <oc r="F723">
      <v>0</v>
    </oc>
    <nc r="F723"/>
  </rcc>
  <rcc rId="27966" sId="1" numFmtId="4">
    <oc r="E724">
      <v>0</v>
    </oc>
    <nc r="E724"/>
  </rcc>
  <rcc rId="27967" sId="1" numFmtId="4">
    <oc r="F724">
      <v>0</v>
    </oc>
    <nc r="F724"/>
  </rcc>
  <rcc rId="27968" sId="1" numFmtId="4">
    <oc r="E725">
      <v>0</v>
    </oc>
    <nc r="E725"/>
  </rcc>
  <rcc rId="27969" sId="1" numFmtId="4">
    <oc r="F725">
      <v>0</v>
    </oc>
    <nc r="F725"/>
  </rcc>
  <rcc rId="27970" sId="1" numFmtId="4">
    <oc r="E726">
      <v>0</v>
    </oc>
    <nc r="E726"/>
  </rcc>
  <rcc rId="27971" sId="1" numFmtId="4">
    <oc r="F726">
      <v>0</v>
    </oc>
    <nc r="F726"/>
  </rcc>
  <rcc rId="27972" sId="1" numFmtId="4">
    <oc r="E727">
      <v>0</v>
    </oc>
    <nc r="E727"/>
  </rcc>
  <rcc rId="27973" sId="1" numFmtId="4">
    <oc r="F727">
      <v>0</v>
    </oc>
    <nc r="F727"/>
  </rcc>
  <rcc rId="27974" sId="1" numFmtId="4">
    <oc r="E728">
      <v>0</v>
    </oc>
    <nc r="E728"/>
  </rcc>
  <rcc rId="27975" sId="1" numFmtId="4">
    <oc r="F728">
      <v>0</v>
    </oc>
    <nc r="F728"/>
  </rcc>
  <rcc rId="27976" sId="1" numFmtId="4">
    <oc r="E729">
      <v>0</v>
    </oc>
    <nc r="E729"/>
  </rcc>
  <rcc rId="27977" sId="1" numFmtId="4">
    <oc r="F729">
      <v>0</v>
    </oc>
    <nc r="F729"/>
  </rcc>
  <rcc rId="27978" sId="1" numFmtId="4">
    <oc r="E730">
      <v>0</v>
    </oc>
    <nc r="E730"/>
  </rcc>
  <rcc rId="27979" sId="1" numFmtId="4">
    <oc r="F730">
      <v>0</v>
    </oc>
    <nc r="F730"/>
  </rcc>
  <rcc rId="27980" sId="1" numFmtId="4">
    <oc r="E731">
      <v>0</v>
    </oc>
    <nc r="E731"/>
  </rcc>
  <rcc rId="27981" sId="1" numFmtId="4">
    <oc r="F731">
      <v>0</v>
    </oc>
    <nc r="F731"/>
  </rcc>
  <rcc rId="27982" sId="1" numFmtId="4">
    <oc r="E732">
      <v>0</v>
    </oc>
    <nc r="E732"/>
  </rcc>
  <rcc rId="27983" sId="1" numFmtId="4">
    <oc r="F732">
      <v>0</v>
    </oc>
    <nc r="F732"/>
  </rcc>
  <rcc rId="27984" sId="1" numFmtId="4">
    <oc r="E733">
      <v>0</v>
    </oc>
    <nc r="E733"/>
  </rcc>
  <rcc rId="27985" sId="1" numFmtId="4">
    <oc r="F733">
      <v>0</v>
    </oc>
    <nc r="F733"/>
  </rcc>
  <rcc rId="27986" sId="1" numFmtId="4">
    <oc r="E734">
      <v>0</v>
    </oc>
    <nc r="E734"/>
  </rcc>
  <rcc rId="27987" sId="1" numFmtId="4">
    <oc r="F734">
      <v>0</v>
    </oc>
    <nc r="F734"/>
  </rcc>
  <rcc rId="27988" sId="1" numFmtId="4">
    <oc r="E735">
      <v>0</v>
    </oc>
    <nc r="E735"/>
  </rcc>
  <rcc rId="27989" sId="1" numFmtId="4">
    <oc r="F735">
      <v>0</v>
    </oc>
    <nc r="F735"/>
  </rcc>
  <rcc rId="27990" sId="1" numFmtId="4">
    <oc r="E736">
      <v>0</v>
    </oc>
    <nc r="E736"/>
  </rcc>
  <rcc rId="27991" sId="1" numFmtId="4">
    <oc r="F736">
      <v>0</v>
    </oc>
    <nc r="F736"/>
  </rcc>
  <rcc rId="27992" sId="1" numFmtId="4">
    <oc r="E737">
      <v>0</v>
    </oc>
    <nc r="E737"/>
  </rcc>
  <rcc rId="27993" sId="1" numFmtId="4">
    <oc r="F737">
      <v>0</v>
    </oc>
    <nc r="F737"/>
  </rcc>
  <rcc rId="27994" sId="1" numFmtId="4">
    <oc r="E738">
      <v>0</v>
    </oc>
    <nc r="E738"/>
  </rcc>
  <rcc rId="27995" sId="1" numFmtId="4">
    <oc r="F738">
      <v>0</v>
    </oc>
    <nc r="F738"/>
  </rcc>
  <rcc rId="27996" sId="1" numFmtId="4">
    <oc r="E739">
      <v>0</v>
    </oc>
    <nc r="E739"/>
  </rcc>
  <rcc rId="27997" sId="1" numFmtId="4">
    <oc r="F739">
      <v>0</v>
    </oc>
    <nc r="F739"/>
  </rcc>
  <rcc rId="27998" sId="1" numFmtId="4">
    <oc r="E740">
      <v>0</v>
    </oc>
    <nc r="E740"/>
  </rcc>
  <rcc rId="27999" sId="1" numFmtId="4">
    <oc r="F740">
      <v>0</v>
    </oc>
    <nc r="F740"/>
  </rcc>
  <rcc rId="28000" sId="1" numFmtId="4">
    <oc r="E741">
      <v>0</v>
    </oc>
    <nc r="E741"/>
  </rcc>
  <rcc rId="28001" sId="1" numFmtId="4">
    <oc r="F741">
      <v>0</v>
    </oc>
    <nc r="F741"/>
  </rcc>
  <rcc rId="28002" sId="1" numFmtId="4">
    <oc r="E656">
      <v>0</v>
    </oc>
    <nc r="E656"/>
  </rcc>
  <rcc rId="28003" sId="1" numFmtId="4">
    <oc r="F656">
      <v>0</v>
    </oc>
    <nc r="F656"/>
  </rcc>
  <rcc rId="28004" sId="1" numFmtId="4">
    <oc r="E657">
      <v>0</v>
    </oc>
    <nc r="E657"/>
  </rcc>
  <rcc rId="28005" sId="1" numFmtId="4">
    <oc r="F657">
      <v>0</v>
    </oc>
    <nc r="F657"/>
  </rcc>
  <rcc rId="28006" sId="1" numFmtId="4">
    <oc r="E658">
      <v>0</v>
    </oc>
    <nc r="E658"/>
  </rcc>
  <rcc rId="28007" sId="1" numFmtId="4">
    <oc r="F658">
      <v>0</v>
    </oc>
    <nc r="F658"/>
  </rcc>
  <rcc rId="28008" sId="1" numFmtId="4">
    <oc r="E659">
      <v>0</v>
    </oc>
    <nc r="E659"/>
  </rcc>
  <rcc rId="28009" sId="1" numFmtId="4">
    <oc r="F659">
      <v>0</v>
    </oc>
    <nc r="F659"/>
  </rcc>
  <rcc rId="28010" sId="1" numFmtId="4">
    <oc r="E660">
      <v>0</v>
    </oc>
    <nc r="E660"/>
  </rcc>
  <rcc rId="28011" sId="1" numFmtId="4">
    <oc r="F660">
      <v>0</v>
    </oc>
    <nc r="F660"/>
  </rcc>
  <rcc rId="28012" sId="1" numFmtId="4">
    <oc r="E661">
      <v>0</v>
    </oc>
    <nc r="E661"/>
  </rcc>
  <rcc rId="28013" sId="1" numFmtId="4">
    <oc r="F661">
      <v>0</v>
    </oc>
    <nc r="F661"/>
  </rcc>
  <rcc rId="28014" sId="1" numFmtId="4">
    <oc r="E662">
      <v>0</v>
    </oc>
    <nc r="E662"/>
  </rcc>
  <rcc rId="28015" sId="1" numFmtId="4">
    <oc r="F662">
      <v>0</v>
    </oc>
    <nc r="F662"/>
  </rcc>
  <rcc rId="28016" sId="1" numFmtId="4">
    <oc r="E663">
      <v>0</v>
    </oc>
    <nc r="E663"/>
  </rcc>
  <rcc rId="28017" sId="1" numFmtId="4">
    <oc r="F663">
      <v>0</v>
    </oc>
    <nc r="F663"/>
  </rcc>
  <rcc rId="28018" sId="1" numFmtId="4">
    <oc r="E664">
      <v>0</v>
    </oc>
    <nc r="E664"/>
  </rcc>
  <rcc rId="28019" sId="1" numFmtId="4">
    <oc r="F664">
      <v>0</v>
    </oc>
    <nc r="F664"/>
  </rcc>
  <rcc rId="28020" sId="1" numFmtId="4">
    <oc r="E665">
      <v>0</v>
    </oc>
    <nc r="E665"/>
  </rcc>
  <rcc rId="28021" sId="1" numFmtId="4">
    <oc r="F665">
      <v>0</v>
    </oc>
    <nc r="F665"/>
  </rcc>
  <rcc rId="28022" sId="1" numFmtId="4">
    <oc r="E666">
      <v>0</v>
    </oc>
    <nc r="E666"/>
  </rcc>
  <rcc rId="28023" sId="1" numFmtId="4">
    <oc r="F666">
      <v>0</v>
    </oc>
    <nc r="F666"/>
  </rcc>
  <rcc rId="28024" sId="1" numFmtId="4">
    <oc r="E667">
      <v>0</v>
    </oc>
    <nc r="E667"/>
  </rcc>
  <rcc rId="28025" sId="1" numFmtId="4">
    <oc r="F667">
      <v>0</v>
    </oc>
    <nc r="F667"/>
  </rcc>
  <rcc rId="28026" sId="1" numFmtId="4">
    <oc r="E668">
      <v>0</v>
    </oc>
    <nc r="E668"/>
  </rcc>
  <rcc rId="28027" sId="1" numFmtId="4">
    <oc r="F668">
      <v>0</v>
    </oc>
    <nc r="F668"/>
  </rcc>
  <rcc rId="28028" sId="1" numFmtId="4">
    <oc r="E669">
      <v>0</v>
    </oc>
    <nc r="E669"/>
  </rcc>
  <rcc rId="28029" sId="1" numFmtId="4">
    <oc r="F669">
      <v>0</v>
    </oc>
    <nc r="F669"/>
  </rcc>
  <rcc rId="28030" sId="1" numFmtId="4">
    <oc r="E670">
      <v>0</v>
    </oc>
    <nc r="E670"/>
  </rcc>
  <rcc rId="28031" sId="1" numFmtId="4">
    <oc r="F670">
      <v>0</v>
    </oc>
    <nc r="F670"/>
  </rcc>
  <rcc rId="28032" sId="1" numFmtId="4">
    <oc r="E671">
      <v>0</v>
    </oc>
    <nc r="E671"/>
  </rcc>
  <rcc rId="28033" sId="1" numFmtId="4">
    <oc r="F671">
      <v>0</v>
    </oc>
    <nc r="F671"/>
  </rcc>
  <rcc rId="28034" sId="1" numFmtId="4">
    <oc r="E672">
      <v>0</v>
    </oc>
    <nc r="E672"/>
  </rcc>
  <rcc rId="28035" sId="1" numFmtId="4">
    <oc r="F672">
      <v>0</v>
    </oc>
    <nc r="F672"/>
  </rcc>
  <rcc rId="28036" sId="1" numFmtId="4">
    <oc r="E673">
      <v>0</v>
    </oc>
    <nc r="E673"/>
  </rcc>
  <rcc rId="28037" sId="1" numFmtId="4">
    <oc r="F673">
      <v>0</v>
    </oc>
    <nc r="F673"/>
  </rcc>
  <rcc rId="28038" sId="1" numFmtId="4">
    <oc r="E674">
      <v>0</v>
    </oc>
    <nc r="E674"/>
  </rcc>
  <rcc rId="28039" sId="1" numFmtId="4">
    <oc r="F674">
      <v>0</v>
    </oc>
    <nc r="F674"/>
  </rcc>
  <rcc rId="28040" sId="1" numFmtId="4">
    <oc r="E675">
      <v>0</v>
    </oc>
    <nc r="E675"/>
  </rcc>
  <rcc rId="28041" sId="1" numFmtId="4">
    <oc r="F675">
      <v>0</v>
    </oc>
    <nc r="F675"/>
  </rcc>
  <rcc rId="28042" sId="1" numFmtId="4">
    <oc r="E655">
      <v>0</v>
    </oc>
    <nc r="E655"/>
  </rcc>
  <rcc rId="28043" sId="1" numFmtId="4">
    <oc r="F655">
      <v>0</v>
    </oc>
    <nc r="F655"/>
  </rcc>
  <rcc rId="28044" sId="1" numFmtId="4">
    <oc r="E612">
      <v>0</v>
    </oc>
    <nc r="E612"/>
  </rcc>
  <rcc rId="28045" sId="1" numFmtId="4">
    <oc r="F612">
      <v>0</v>
    </oc>
    <nc r="F612"/>
  </rcc>
  <rcc rId="28046" sId="1" numFmtId="4">
    <oc r="E613">
      <v>0</v>
    </oc>
    <nc r="E613"/>
  </rcc>
  <rcc rId="28047" sId="1" numFmtId="4">
    <oc r="F613">
      <v>0</v>
    </oc>
    <nc r="F613"/>
  </rcc>
  <rcc rId="28048" sId="1" numFmtId="4">
    <oc r="E614">
      <v>0</v>
    </oc>
    <nc r="E614"/>
  </rcc>
  <rcc rId="28049" sId="1" numFmtId="4">
    <oc r="F614">
      <v>0</v>
    </oc>
    <nc r="F614"/>
  </rcc>
  <rcc rId="28050" sId="1" numFmtId="4">
    <oc r="E615">
      <v>0</v>
    </oc>
    <nc r="E615"/>
  </rcc>
  <rcc rId="28051" sId="1" numFmtId="4">
    <oc r="F615">
      <v>0</v>
    </oc>
    <nc r="F615"/>
  </rcc>
  <rcc rId="28052" sId="1" numFmtId="4">
    <oc r="E616">
      <v>0</v>
    </oc>
    <nc r="E616"/>
  </rcc>
  <rcc rId="28053" sId="1" numFmtId="4">
    <oc r="F616">
      <v>0</v>
    </oc>
    <nc r="F616"/>
  </rcc>
  <rcc rId="28054" sId="1" numFmtId="4">
    <oc r="E617">
      <v>0</v>
    </oc>
    <nc r="E617"/>
  </rcc>
  <rcc rId="28055" sId="1" numFmtId="4">
    <oc r="F617">
      <v>0</v>
    </oc>
    <nc r="F617"/>
  </rcc>
  <rcc rId="28056" sId="1" numFmtId="4">
    <oc r="E618">
      <v>0</v>
    </oc>
    <nc r="E618"/>
  </rcc>
  <rcc rId="28057" sId="1" numFmtId="4">
    <oc r="F618">
      <v>0</v>
    </oc>
    <nc r="F618"/>
  </rcc>
  <rcc rId="28058" sId="1" numFmtId="4">
    <oc r="E619">
      <v>0</v>
    </oc>
    <nc r="E619"/>
  </rcc>
  <rcc rId="28059" sId="1" numFmtId="4">
    <oc r="F619">
      <v>0</v>
    </oc>
    <nc r="F619"/>
  </rcc>
  <rcc rId="28060" sId="1" numFmtId="4">
    <oc r="E620">
      <v>0</v>
    </oc>
    <nc r="E620"/>
  </rcc>
  <rcc rId="28061" sId="1" numFmtId="4">
    <oc r="F620">
      <v>0</v>
    </oc>
    <nc r="F620"/>
  </rcc>
  <rcc rId="28062" sId="1" numFmtId="4">
    <oc r="E621">
      <v>0</v>
    </oc>
    <nc r="E621"/>
  </rcc>
  <rcc rId="28063" sId="1" numFmtId="4">
    <oc r="F621">
      <v>0</v>
    </oc>
    <nc r="F621"/>
  </rcc>
  <rcc rId="28064" sId="1" numFmtId="4">
    <oc r="E622">
      <v>0</v>
    </oc>
    <nc r="E622"/>
  </rcc>
  <rcc rId="28065" sId="1" numFmtId="4">
    <oc r="F622">
      <v>0</v>
    </oc>
    <nc r="F622"/>
  </rcc>
  <rcc rId="28066" sId="1" numFmtId="4">
    <oc r="E623">
      <v>0</v>
    </oc>
    <nc r="E623"/>
  </rcc>
  <rcc rId="28067" sId="1" numFmtId="4">
    <oc r="F623">
      <v>0</v>
    </oc>
    <nc r="F623"/>
  </rcc>
  <rcc rId="28068" sId="1" numFmtId="4">
    <oc r="E624">
      <v>0</v>
    </oc>
    <nc r="E624"/>
  </rcc>
  <rcc rId="28069" sId="1" numFmtId="4">
    <oc r="F624">
      <v>0</v>
    </oc>
    <nc r="F624"/>
  </rcc>
  <rcc rId="28070" sId="1" numFmtId="4">
    <oc r="E625">
      <v>0</v>
    </oc>
    <nc r="E625"/>
  </rcc>
  <rcc rId="28071" sId="1" numFmtId="4">
    <oc r="F625">
      <v>0</v>
    </oc>
    <nc r="F625"/>
  </rcc>
  <rcc rId="28072" sId="1" numFmtId="4">
    <oc r="E626">
      <v>0</v>
    </oc>
    <nc r="E626"/>
  </rcc>
  <rcc rId="28073" sId="1" numFmtId="4">
    <oc r="F626">
      <v>0</v>
    </oc>
    <nc r="F626"/>
  </rcc>
  <rcc rId="28074" sId="1" numFmtId="4">
    <oc r="E627">
      <v>0</v>
    </oc>
    <nc r="E627"/>
  </rcc>
  <rcc rId="28075" sId="1" numFmtId="4">
    <oc r="F627">
      <v>0</v>
    </oc>
    <nc r="F627"/>
  </rcc>
  <rcc rId="28076" sId="1" numFmtId="4">
    <oc r="E628">
      <v>0</v>
    </oc>
    <nc r="E628"/>
  </rcc>
  <rcc rId="28077" sId="1" numFmtId="4">
    <oc r="F628">
      <v>0</v>
    </oc>
    <nc r="F628"/>
  </rcc>
  <rcc rId="28078" sId="1" numFmtId="4">
    <oc r="E629">
      <v>0</v>
    </oc>
    <nc r="E629"/>
  </rcc>
  <rcc rId="28079" sId="1" numFmtId="4">
    <oc r="F629">
      <v>0</v>
    </oc>
    <nc r="F629"/>
  </rcc>
  <rcc rId="28080" sId="1" numFmtId="4">
    <oc r="E630">
      <v>0</v>
    </oc>
    <nc r="E630"/>
  </rcc>
  <rcc rId="28081" sId="1" numFmtId="4">
    <oc r="F630">
      <v>0</v>
    </oc>
    <nc r="F630"/>
  </rcc>
  <rcc rId="28082" sId="1" numFmtId="4">
    <oc r="E631">
      <v>0</v>
    </oc>
    <nc r="E631"/>
  </rcc>
  <rcc rId="28083" sId="1" numFmtId="4">
    <oc r="F631">
      <v>0</v>
    </oc>
    <nc r="F631"/>
  </rcc>
  <rcc rId="28084" sId="1" numFmtId="4">
    <oc r="E632">
      <v>0</v>
    </oc>
    <nc r="E632"/>
  </rcc>
  <rcc rId="28085" sId="1" numFmtId="4">
    <oc r="F632">
      <v>0</v>
    </oc>
    <nc r="F632"/>
  </rcc>
  <rcc rId="28086" sId="1" numFmtId="4">
    <oc r="E633">
      <v>0</v>
    </oc>
    <nc r="E633"/>
  </rcc>
  <rcc rId="28087" sId="1" numFmtId="4">
    <oc r="F633">
      <v>0</v>
    </oc>
    <nc r="F633"/>
  </rcc>
  <rcc rId="28088" sId="1" numFmtId="4">
    <oc r="E634">
      <v>0</v>
    </oc>
    <nc r="E634"/>
  </rcc>
  <rcc rId="28089" sId="1" numFmtId="4">
    <oc r="F634">
      <v>0</v>
    </oc>
    <nc r="F634"/>
  </rcc>
  <rcc rId="28090" sId="1" numFmtId="4">
    <oc r="E635">
      <v>0</v>
    </oc>
    <nc r="E635"/>
  </rcc>
  <rcc rId="28091" sId="1" numFmtId="4">
    <oc r="F635">
      <v>0</v>
    </oc>
    <nc r="F635"/>
  </rcc>
  <rcc rId="28092" sId="1" numFmtId="4">
    <oc r="E636">
      <v>0</v>
    </oc>
    <nc r="E636"/>
  </rcc>
  <rcc rId="28093" sId="1" numFmtId="4">
    <oc r="F636">
      <v>0</v>
    </oc>
    <nc r="F636"/>
  </rcc>
  <rcc rId="28094" sId="1" numFmtId="4">
    <oc r="E637">
      <v>0</v>
    </oc>
    <nc r="E637"/>
  </rcc>
  <rcc rId="28095" sId="1" numFmtId="4">
    <oc r="F637">
      <v>0</v>
    </oc>
    <nc r="F637"/>
  </rcc>
  <rcc rId="28096" sId="1" numFmtId="4">
    <oc r="E638">
      <v>0</v>
    </oc>
    <nc r="E638"/>
  </rcc>
  <rcc rId="28097" sId="1" numFmtId="4">
    <oc r="F638">
      <v>0</v>
    </oc>
    <nc r="F638"/>
  </rcc>
  <rcc rId="28098" sId="1" numFmtId="4">
    <oc r="E639">
      <v>0</v>
    </oc>
    <nc r="E639"/>
  </rcc>
  <rcc rId="28099" sId="1" numFmtId="4">
    <oc r="F639">
      <v>0</v>
    </oc>
    <nc r="F639"/>
  </rcc>
  <rcc rId="28100" sId="1" numFmtId="4">
    <oc r="E640">
      <v>0</v>
    </oc>
    <nc r="E640"/>
  </rcc>
  <rcc rId="28101" sId="1" numFmtId="4">
    <oc r="F640">
      <v>0</v>
    </oc>
    <nc r="F640"/>
  </rcc>
  <rcc rId="28102" sId="1" numFmtId="4">
    <oc r="E641">
      <v>0</v>
    </oc>
    <nc r="E641"/>
  </rcc>
  <rcc rId="28103" sId="1" numFmtId="4">
    <oc r="F641">
      <v>0</v>
    </oc>
    <nc r="F641"/>
  </rcc>
  <rcc rId="28104" sId="1" numFmtId="4">
    <oc r="E642">
      <v>0</v>
    </oc>
    <nc r="E642"/>
  </rcc>
  <rcc rId="28105" sId="1" numFmtId="4">
    <oc r="F642">
      <v>0</v>
    </oc>
    <nc r="F642"/>
  </rcc>
  <rcc rId="28106" sId="1" numFmtId="4">
    <oc r="E643">
      <v>0</v>
    </oc>
    <nc r="E643"/>
  </rcc>
  <rcc rId="28107" sId="1" numFmtId="4">
    <oc r="F643">
      <v>0</v>
    </oc>
    <nc r="F643"/>
  </rcc>
  <rcc rId="28108" sId="1" numFmtId="4">
    <oc r="E644">
      <v>0</v>
    </oc>
    <nc r="E644"/>
  </rcc>
  <rcc rId="28109" sId="1" numFmtId="4">
    <oc r="F644">
      <v>0</v>
    </oc>
    <nc r="F644"/>
  </rcc>
  <rcc rId="28110" sId="1" numFmtId="4">
    <oc r="E645">
      <v>0</v>
    </oc>
    <nc r="E645"/>
  </rcc>
  <rcc rId="28111" sId="1" numFmtId="4">
    <oc r="F645">
      <v>0</v>
    </oc>
    <nc r="F645"/>
  </rcc>
  <rcc rId="28112" sId="1" numFmtId="4">
    <oc r="E646">
      <v>0</v>
    </oc>
    <nc r="E646"/>
  </rcc>
  <rcc rId="28113" sId="1" numFmtId="4">
    <oc r="F646">
      <v>0</v>
    </oc>
    <nc r="F646"/>
  </rcc>
  <rcc rId="28114" sId="1" numFmtId="4">
    <oc r="E647">
      <v>0</v>
    </oc>
    <nc r="E647"/>
  </rcc>
  <rcc rId="28115" sId="1" numFmtId="4">
    <oc r="F647">
      <v>0</v>
    </oc>
    <nc r="F647"/>
  </rcc>
  <rcc rId="28116" sId="1" numFmtId="4">
    <oc r="E648">
      <v>0</v>
    </oc>
    <nc r="E648"/>
  </rcc>
  <rcc rId="28117" sId="1" numFmtId="4">
    <oc r="F648">
      <v>0</v>
    </oc>
    <nc r="F648"/>
  </rcc>
  <rcc rId="28118" sId="1" numFmtId="4">
    <oc r="E649">
      <v>0</v>
    </oc>
    <nc r="E649"/>
  </rcc>
  <rcc rId="28119" sId="1" numFmtId="4">
    <oc r="F649">
      <v>0</v>
    </oc>
    <nc r="F649"/>
  </rcc>
  <rcc rId="28120" sId="1" numFmtId="4">
    <oc r="E650">
      <v>0</v>
    </oc>
    <nc r="E650"/>
  </rcc>
  <rcc rId="28121" sId="1" numFmtId="4">
    <oc r="F650">
      <v>0</v>
    </oc>
    <nc r="F650"/>
  </rcc>
  <rcc rId="28122" sId="1" numFmtId="4">
    <oc r="E651">
      <v>0</v>
    </oc>
    <nc r="E651"/>
  </rcc>
  <rcc rId="28123" sId="1" numFmtId="4">
    <oc r="F651">
      <v>0</v>
    </oc>
    <nc r="F651"/>
  </rcc>
  <rcc rId="28124" sId="1" numFmtId="4">
    <oc r="E652">
      <v>0</v>
    </oc>
    <nc r="E652"/>
  </rcc>
  <rcc rId="28125" sId="1" numFmtId="4">
    <oc r="F652">
      <v>0</v>
    </oc>
    <nc r="F652"/>
  </rcc>
  <rcc rId="28126" sId="1" numFmtId="4">
    <oc r="E653">
      <v>0</v>
    </oc>
    <nc r="E653"/>
  </rcc>
  <rcc rId="28127" sId="1" numFmtId="4">
    <oc r="F653">
      <v>0</v>
    </oc>
    <nc r="F653"/>
  </rcc>
  <rcc rId="28128" sId="1">
    <oc r="D611">
      <f>SUM(D612:D653)</f>
    </oc>
    <nc r="D611">
      <f>SUM(D612:D653)</f>
    </nc>
  </rcc>
  <rcc rId="28129" sId="1">
    <oc r="E611">
      <f>SUM(E612:E653)</f>
    </oc>
    <nc r="E611">
      <f>SUM(E612:E653)</f>
    </nc>
  </rcc>
  <rcc rId="28130" sId="1">
    <oc r="F611">
      <f>SUM(F612:F653)</f>
    </oc>
    <nc r="F611">
      <f>SUM(F612:F653)</f>
    </nc>
  </rcc>
  <rcc rId="28131" sId="1">
    <oc r="G611">
      <f>SUM(G612:G653)</f>
    </oc>
    <nc r="G611">
      <f>SUM(G612:G653)</f>
    </nc>
  </rcc>
  <rcc rId="28132" sId="1">
    <oc r="H611">
      <f>SUM(H612:H653)</f>
    </oc>
    <nc r="H611">
      <f>SUM(H612:H653)</f>
    </nc>
  </rcc>
  <rcc rId="28133" sId="1">
    <oc r="I611">
      <f>SUM(I612:I653)</f>
    </oc>
    <nc r="I611">
      <f>SUM(I612:I653)</f>
    </nc>
  </rcc>
  <rcc rId="28134" sId="1">
    <oc r="J611">
      <f>SUM(J612:J653)</f>
    </oc>
    <nc r="J611">
      <f>SUM(J612:J653)</f>
    </nc>
  </rcc>
  <rcc rId="28135" sId="1">
    <oc r="K611">
      <f>SUM(K612:K653)</f>
    </oc>
    <nc r="K611">
      <f>SUM(K612:K653)</f>
    </nc>
  </rcc>
  <rcc rId="28136" sId="1">
    <oc r="L611">
      <f>SUM(L612:L653)</f>
    </oc>
    <nc r="L611">
      <f>SUM(L612:L653)</f>
    </nc>
  </rcc>
  <rcc rId="28137" sId="1">
    <oc r="M611">
      <f>SUM(M612:M653)</f>
    </oc>
    <nc r="M611">
      <f>SUM(M612:M653)</f>
    </nc>
  </rcc>
  <rcc rId="28138" sId="1">
    <oc r="N611">
      <f>SUM(N612:N653)</f>
    </oc>
    <nc r="N611">
      <f>SUM(N612:N653)</f>
    </nc>
  </rcc>
  <rcc rId="28139" sId="1">
    <oc r="O611">
      <f>SUM(O612:O653)</f>
    </oc>
    <nc r="O611">
      <f>SUM(O612:O653)</f>
    </nc>
  </rcc>
  <rcc rId="28140" sId="1">
    <oc r="P611">
      <f>SUM(P612:P653)</f>
    </oc>
    <nc r="P611">
      <f>SUM(P612:P653)</f>
    </nc>
  </rcc>
  <rcc rId="28141" sId="1">
    <oc r="Q611">
      <f>SUM(Q612:Q653)</f>
    </oc>
    <nc r="Q611">
      <f>SUM(Q612:Q653)</f>
    </nc>
  </rcc>
  <rcc rId="28142" sId="1">
    <oc r="D654">
      <f>SUM(D655:D741)</f>
    </oc>
    <nc r="D654">
      <f>SUM(D655:D741)</f>
    </nc>
  </rcc>
  <rcc rId="28143" sId="1">
    <oc r="E654">
      <f>SUM(E655:E741)</f>
    </oc>
    <nc r="E654">
      <f>SUM(E655:E741)</f>
    </nc>
  </rcc>
  <rcc rId="28144" sId="1">
    <oc r="F654">
      <f>SUM(F655:F741)</f>
    </oc>
    <nc r="F654">
      <f>SUM(F655:F741)</f>
    </nc>
  </rcc>
  <rcc rId="28145" sId="1">
    <oc r="G654">
      <f>SUM(G655:G741)</f>
    </oc>
    <nc r="G654">
      <f>SUM(G655:G741)</f>
    </nc>
  </rcc>
  <rcc rId="28146" sId="1">
    <oc r="H654">
      <f>SUM(H655:H741)</f>
    </oc>
    <nc r="H654">
      <f>SUM(H655:H741)</f>
    </nc>
  </rcc>
  <rcc rId="28147" sId="1">
    <oc r="I654">
      <f>SUM(I655:I741)</f>
    </oc>
    <nc r="I654">
      <f>SUM(I655:I741)</f>
    </nc>
  </rcc>
  <rcc rId="28148" sId="1">
    <oc r="J654">
      <f>SUM(J655:J741)</f>
    </oc>
    <nc r="J654">
      <f>SUM(J655:J741)</f>
    </nc>
  </rcc>
  <rcc rId="28149" sId="1">
    <oc r="K654">
      <f>SUM(K655:K741)</f>
    </oc>
    <nc r="K654">
      <f>SUM(K655:K741)</f>
    </nc>
  </rcc>
  <rcc rId="28150" sId="1">
    <oc r="L654">
      <f>SUM(L655:L741)</f>
    </oc>
    <nc r="L654">
      <f>SUM(L655:L741)</f>
    </nc>
  </rcc>
  <rcc rId="28151" sId="1">
    <oc r="M654">
      <f>SUM(M655:M741)</f>
    </oc>
    <nc r="M654">
      <f>SUM(M655:M741)</f>
    </nc>
  </rcc>
  <rcc rId="28152" sId="1">
    <oc r="N654">
      <f>SUM(N655:N741)</f>
    </oc>
    <nc r="N654">
      <f>SUM(N655:N741)</f>
    </nc>
  </rcc>
  <rcc rId="28153" sId="1">
    <oc r="O654">
      <f>SUM(O655:O741)</f>
    </oc>
    <nc r="O654">
      <f>SUM(O655:O741)</f>
    </nc>
  </rcc>
  <rcc rId="28154" sId="1">
    <oc r="P654">
      <f>SUM(P655:P741)</f>
    </oc>
    <nc r="P654">
      <f>SUM(P655:P741)</f>
    </nc>
  </rcc>
  <rcc rId="28155" sId="1">
    <oc r="Q654">
      <f>SUM(Q655:Q741)</f>
    </oc>
    <nc r="Q654">
      <f>SUM(Q655:Q741)</f>
    </nc>
  </rcc>
  <rcc rId="28156" sId="1">
    <oc r="D742">
      <f>SUM(D743:D892)</f>
    </oc>
    <nc r="D742">
      <f>SUM(D743:D892)</f>
    </nc>
  </rcc>
  <rcc rId="28157" sId="1">
    <oc r="E742">
      <f>SUM(E743:E892)</f>
    </oc>
    <nc r="E742">
      <f>SUM(E743:E892)</f>
    </nc>
  </rcc>
  <rcc rId="28158" sId="1">
    <oc r="F742">
      <f>SUM(F743:F892)</f>
    </oc>
    <nc r="F742">
      <f>SUM(F743:F892)</f>
    </nc>
  </rcc>
  <rcc rId="28159" sId="1">
    <oc r="G742">
      <f>SUM(G743:G892)</f>
    </oc>
    <nc r="G742">
      <f>SUM(G743:G892)</f>
    </nc>
  </rcc>
  <rcc rId="28160" sId="1">
    <oc r="H742">
      <f>SUM(H743:H892)</f>
    </oc>
    <nc r="H742">
      <f>SUM(H743:H892)</f>
    </nc>
  </rcc>
  <rcc rId="28161" sId="1">
    <oc r="I742">
      <f>SUM(I743:I892)</f>
    </oc>
    <nc r="I742">
      <f>SUM(I743:I892)</f>
    </nc>
  </rcc>
  <rcc rId="28162" sId="1">
    <oc r="J742">
      <f>SUM(J743:J892)</f>
    </oc>
    <nc r="J742">
      <f>SUM(J743:J892)</f>
    </nc>
  </rcc>
  <rcc rId="28163" sId="1">
    <oc r="K742">
      <f>SUM(K743:K892)</f>
    </oc>
    <nc r="K742">
      <f>SUM(K743:K892)</f>
    </nc>
  </rcc>
  <rcc rId="28164" sId="1">
    <oc r="L742">
      <f>SUM(L743:L892)</f>
    </oc>
    <nc r="L742">
      <f>SUM(L743:L892)</f>
    </nc>
  </rcc>
  <rcc rId="28165" sId="1">
    <oc r="M742">
      <f>SUM(M743:M892)</f>
    </oc>
    <nc r="M742">
      <f>SUM(M743:M892)</f>
    </nc>
  </rcc>
  <rcc rId="28166" sId="1">
    <oc r="N742">
      <f>SUM(N743:N892)</f>
    </oc>
    <nc r="N742">
      <f>SUM(N743:N892)</f>
    </nc>
  </rcc>
  <rcc rId="28167" sId="1">
    <oc r="O742">
      <f>SUM(O743:O892)</f>
    </oc>
    <nc r="O742">
      <f>SUM(O743:O892)</f>
    </nc>
  </rcc>
  <rcc rId="28168" sId="1">
    <oc r="P742">
      <f>SUM(P743:P892)</f>
    </oc>
    <nc r="P742">
      <f>SUM(P743:P892)</f>
    </nc>
  </rcc>
  <rcc rId="28169" sId="1">
    <oc r="Q742">
      <f>SUM(Q743:Q892)</f>
    </oc>
    <nc r="Q742">
      <f>SUM(Q743:Q892)</f>
    </nc>
  </rcc>
  <rcc rId="28170" sId="1" numFmtId="4">
    <oc r="D895">
      <v>0</v>
    </oc>
    <nc r="D895"/>
  </rcc>
  <rcc rId="28171" sId="1" numFmtId="4">
    <oc r="E895">
      <v>0</v>
    </oc>
    <nc r="E895"/>
  </rcc>
  <rcc rId="28172" sId="1" numFmtId="4">
    <oc r="F895">
      <v>0</v>
    </oc>
    <nc r="F895"/>
  </rcc>
  <rcc rId="28173" sId="1" numFmtId="4">
    <oc r="D896">
      <v>0</v>
    </oc>
    <nc r="D896"/>
  </rcc>
  <rcc rId="28174" sId="1" numFmtId="4">
    <oc r="E896">
      <v>0</v>
    </oc>
    <nc r="E896"/>
  </rcc>
  <rcc rId="28175" sId="1" numFmtId="4">
    <oc r="F896">
      <v>0</v>
    </oc>
    <nc r="F896"/>
  </rcc>
  <rcc rId="28176" sId="1" numFmtId="4">
    <oc r="D897">
      <v>0</v>
    </oc>
    <nc r="D897"/>
  </rcc>
  <rcc rId="28177" sId="1" numFmtId="4">
    <oc r="E897">
      <v>0</v>
    </oc>
    <nc r="E897"/>
  </rcc>
  <rcc rId="28178" sId="1" numFmtId="4">
    <oc r="F897">
      <v>0</v>
    </oc>
    <nc r="F897"/>
  </rcc>
  <rcc rId="28179" sId="1" numFmtId="4">
    <oc r="D898">
      <v>0</v>
    </oc>
    <nc r="D898"/>
  </rcc>
  <rcc rId="28180" sId="1" numFmtId="4">
    <oc r="E898">
      <v>0</v>
    </oc>
    <nc r="E898"/>
  </rcc>
  <rcc rId="28181" sId="1" numFmtId="4">
    <oc r="F898">
      <v>0</v>
    </oc>
    <nc r="F898"/>
  </rcc>
  <rcc rId="28182" sId="1" numFmtId="4">
    <oc r="D899">
      <v>0</v>
    </oc>
    <nc r="D899"/>
  </rcc>
  <rcc rId="28183" sId="1" numFmtId="4">
    <oc r="E899">
      <v>0</v>
    </oc>
    <nc r="E899"/>
  </rcc>
  <rcc rId="28184" sId="1" numFmtId="4">
    <oc r="F899">
      <v>0</v>
    </oc>
    <nc r="F899"/>
  </rcc>
  <rcc rId="28185" sId="1" numFmtId="4">
    <oc r="I895">
      <v>0</v>
    </oc>
    <nc r="I895"/>
  </rcc>
  <rcc rId="28186" sId="1" numFmtId="4">
    <oc r="J895">
      <v>0</v>
    </oc>
    <nc r="J895"/>
  </rcc>
  <rcc rId="28187" sId="1" numFmtId="4">
    <oc r="K895">
      <v>0</v>
    </oc>
    <nc r="K895"/>
  </rcc>
  <rcc rId="28188" sId="1" numFmtId="4">
    <oc r="L895">
      <v>0</v>
    </oc>
    <nc r="L895"/>
  </rcc>
  <rcc rId="28189" sId="1" numFmtId="4">
    <oc r="M895">
      <v>0</v>
    </oc>
    <nc r="M895"/>
  </rcc>
  <rcc rId="28190" sId="1" numFmtId="4">
    <oc r="N895">
      <v>0</v>
    </oc>
    <nc r="N895"/>
  </rcc>
  <rcc rId="28191" sId="1" numFmtId="4">
    <oc r="O895">
      <v>0</v>
    </oc>
    <nc r="O895"/>
  </rcc>
  <rcc rId="28192" sId="1" numFmtId="4">
    <oc r="P895">
      <v>0</v>
    </oc>
    <nc r="P895"/>
  </rcc>
  <rcc rId="28193" sId="1" numFmtId="4">
    <oc r="I896">
      <v>0</v>
    </oc>
    <nc r="I896"/>
  </rcc>
  <rcc rId="28194" sId="1" numFmtId="4">
    <oc r="J896">
      <v>0</v>
    </oc>
    <nc r="J896"/>
  </rcc>
  <rcc rId="28195" sId="1" numFmtId="4">
    <oc r="K896">
      <v>0</v>
    </oc>
    <nc r="K896"/>
  </rcc>
  <rcc rId="28196" sId="1" numFmtId="4">
    <oc r="L896">
      <v>0</v>
    </oc>
    <nc r="L896"/>
  </rcc>
  <rcc rId="28197" sId="1" numFmtId="4">
    <oc r="M896">
      <v>0</v>
    </oc>
    <nc r="M896"/>
  </rcc>
  <rcc rId="28198" sId="1" numFmtId="4">
    <oc r="N896">
      <v>0</v>
    </oc>
    <nc r="N896"/>
  </rcc>
  <rcc rId="28199" sId="1" numFmtId="4">
    <oc r="O896">
      <v>0</v>
    </oc>
    <nc r="O896"/>
  </rcc>
  <rcc rId="28200" sId="1" numFmtId="4">
    <oc r="P896">
      <v>0</v>
    </oc>
    <nc r="P896"/>
  </rcc>
  <rcc rId="28201" sId="1" numFmtId="4">
    <oc r="I897">
      <v>0</v>
    </oc>
    <nc r="I897"/>
  </rcc>
  <rcc rId="28202" sId="1" numFmtId="4">
    <oc r="J897">
      <v>0</v>
    </oc>
    <nc r="J897"/>
  </rcc>
  <rcc rId="28203" sId="1" numFmtId="4">
    <oc r="K897">
      <v>0</v>
    </oc>
    <nc r="K897"/>
  </rcc>
  <rcc rId="28204" sId="1" numFmtId="4">
    <oc r="L897">
      <v>0</v>
    </oc>
    <nc r="L897"/>
  </rcc>
  <rcc rId="28205" sId="1" numFmtId="4">
    <oc r="M897">
      <v>0</v>
    </oc>
    <nc r="M897"/>
  </rcc>
  <rcc rId="28206" sId="1" numFmtId="4">
    <oc r="N897">
      <v>0</v>
    </oc>
    <nc r="N897"/>
  </rcc>
  <rcc rId="28207" sId="1" numFmtId="4">
    <oc r="O897">
      <v>0</v>
    </oc>
    <nc r="O897"/>
  </rcc>
  <rcc rId="28208" sId="1" numFmtId="4">
    <oc r="P897">
      <v>0</v>
    </oc>
    <nc r="P897"/>
  </rcc>
  <rcc rId="28209" sId="1" numFmtId="4">
    <oc r="I898">
      <v>0</v>
    </oc>
    <nc r="I898"/>
  </rcc>
  <rcc rId="28210" sId="1" numFmtId="4">
    <oc r="J898">
      <v>0</v>
    </oc>
    <nc r="J898"/>
  </rcc>
  <rcc rId="28211" sId="1" numFmtId="4">
    <oc r="K898">
      <v>0</v>
    </oc>
    <nc r="K898"/>
  </rcc>
  <rcc rId="28212" sId="1" numFmtId="4">
    <oc r="L898">
      <v>0</v>
    </oc>
    <nc r="L898"/>
  </rcc>
  <rcc rId="28213" sId="1" numFmtId="4">
    <oc r="M898">
      <v>0</v>
    </oc>
    <nc r="M898"/>
  </rcc>
  <rcc rId="28214" sId="1" numFmtId="4">
    <oc r="N898">
      <v>0</v>
    </oc>
    <nc r="N898"/>
  </rcc>
  <rcc rId="28215" sId="1" numFmtId="4">
    <oc r="O898">
      <v>0</v>
    </oc>
    <nc r="O898"/>
  </rcc>
  <rcc rId="28216" sId="1" numFmtId="4">
    <oc r="P898">
      <v>0</v>
    </oc>
    <nc r="P898"/>
  </rcc>
  <rcc rId="28217" sId="1" numFmtId="4">
    <oc r="I899">
      <v>0</v>
    </oc>
    <nc r="I899"/>
  </rcc>
  <rcc rId="28218" sId="1" numFmtId="4">
    <oc r="J899">
      <v>0</v>
    </oc>
    <nc r="J899"/>
  </rcc>
  <rcc rId="28219" sId="1" numFmtId="4">
    <oc r="K899">
      <v>0</v>
    </oc>
    <nc r="K899"/>
  </rcc>
  <rcc rId="28220" sId="1" numFmtId="4">
    <oc r="L899">
      <v>0</v>
    </oc>
    <nc r="L899"/>
  </rcc>
  <rcc rId="28221" sId="1" numFmtId="4">
    <oc r="M899">
      <v>0</v>
    </oc>
    <nc r="M899"/>
  </rcc>
  <rcc rId="28222" sId="1" numFmtId="4">
    <oc r="N899">
      <v>0</v>
    </oc>
    <nc r="N899"/>
  </rcc>
  <rcc rId="28223" sId="1" numFmtId="4">
    <oc r="O899">
      <v>0</v>
    </oc>
    <nc r="O899"/>
  </rcc>
  <rcc rId="28224" sId="1" numFmtId="4">
    <oc r="P899">
      <v>0</v>
    </oc>
    <nc r="P899"/>
  </rcc>
  <rcc rId="28225" sId="1" numFmtId="4">
    <oc r="D902">
      <v>0</v>
    </oc>
    <nc r="D902"/>
  </rcc>
  <rcc rId="28226" sId="1" numFmtId="4">
    <oc r="E902">
      <v>0</v>
    </oc>
    <nc r="E902"/>
  </rcc>
  <rcc rId="28227" sId="1" numFmtId="4">
    <oc r="F902">
      <v>0</v>
    </oc>
    <nc r="F902"/>
  </rcc>
  <rcc rId="28228" sId="1" numFmtId="4">
    <oc r="D903">
      <v>0</v>
    </oc>
    <nc r="D903"/>
  </rcc>
  <rcc rId="28229" sId="1" numFmtId="4">
    <oc r="E903">
      <v>0</v>
    </oc>
    <nc r="E903"/>
  </rcc>
  <rcc rId="28230" sId="1" numFmtId="4">
    <oc r="F903">
      <v>0</v>
    </oc>
    <nc r="F903"/>
  </rcc>
  <rcc rId="28231" sId="1" numFmtId="4">
    <oc r="D904">
      <v>0</v>
    </oc>
    <nc r="D904"/>
  </rcc>
  <rcc rId="28232" sId="1" numFmtId="4">
    <oc r="E904">
      <v>0</v>
    </oc>
    <nc r="E904"/>
  </rcc>
  <rcc rId="28233" sId="1" numFmtId="4">
    <oc r="F904">
      <v>0</v>
    </oc>
    <nc r="F904"/>
  </rcc>
  <rcc rId="28234" sId="1" numFmtId="4">
    <oc r="D905">
      <v>0</v>
    </oc>
    <nc r="D905"/>
  </rcc>
  <rcc rId="28235" sId="1" numFmtId="4">
    <oc r="E905">
      <v>0</v>
    </oc>
    <nc r="E905"/>
  </rcc>
  <rcc rId="28236" sId="1" numFmtId="4">
    <oc r="F905">
      <v>0</v>
    </oc>
    <nc r="F905"/>
  </rcc>
  <rcc rId="28237" sId="1" numFmtId="4">
    <oc r="D906">
      <v>0</v>
    </oc>
    <nc r="D906"/>
  </rcc>
  <rcc rId="28238" sId="1" numFmtId="4">
    <oc r="E906">
      <v>0</v>
    </oc>
    <nc r="E906"/>
  </rcc>
  <rcc rId="28239" sId="1" numFmtId="4">
    <oc r="F906">
      <v>0</v>
    </oc>
    <nc r="F906"/>
  </rcc>
  <rcc rId="28240" sId="1" numFmtId="4">
    <oc r="G904">
      <v>0</v>
    </oc>
    <nc r="G904"/>
  </rcc>
  <rcc rId="28241" sId="1" numFmtId="4">
    <oc r="H904">
      <v>0</v>
    </oc>
    <nc r="H904"/>
  </rcc>
  <rcc rId="28242" sId="1" numFmtId="4">
    <oc r="I904">
      <v>0</v>
    </oc>
    <nc r="I904"/>
  </rcc>
  <rcc rId="28243" sId="1" numFmtId="4">
    <oc r="J904">
      <v>0</v>
    </oc>
    <nc r="J904"/>
  </rcc>
  <rcc rId="28244" sId="1" numFmtId="4">
    <oc r="I901">
      <v>0</v>
    </oc>
    <nc r="I901"/>
  </rcc>
  <rcc rId="28245" sId="1" numFmtId="4">
    <oc r="J901">
      <v>0</v>
    </oc>
    <nc r="J901"/>
  </rcc>
  <rcc rId="28246" sId="1" numFmtId="4">
    <oc r="I902">
      <v>0</v>
    </oc>
    <nc r="I902"/>
  </rcc>
  <rcc rId="28247" sId="1" numFmtId="4">
    <oc r="J902">
      <v>0</v>
    </oc>
    <nc r="J902"/>
  </rcc>
  <rcc rId="28248" sId="1" numFmtId="4">
    <oc r="I903">
      <v>0</v>
    </oc>
    <nc r="I903"/>
  </rcc>
  <rcc rId="28249" sId="1" numFmtId="4">
    <oc r="J903">
      <v>0</v>
    </oc>
    <nc r="J903"/>
  </rcc>
  <rcc rId="28250" sId="1" numFmtId="4">
    <oc r="I905">
      <v>0</v>
    </oc>
    <nc r="I905"/>
  </rcc>
  <rcc rId="28251" sId="1" numFmtId="4">
    <oc r="J905">
      <v>0</v>
    </oc>
    <nc r="J905"/>
  </rcc>
  <rcc rId="28252" sId="1" numFmtId="4">
    <oc r="I906">
      <v>0</v>
    </oc>
    <nc r="I906"/>
  </rcc>
  <rcc rId="28253" sId="1" numFmtId="4">
    <oc r="J906">
      <v>0</v>
    </oc>
    <nc r="J906"/>
  </rcc>
  <rcc rId="28254" sId="1" numFmtId="4">
    <oc r="I907">
      <v>0</v>
    </oc>
    <nc r="I907"/>
  </rcc>
  <rcc rId="28255" sId="1" numFmtId="4">
    <oc r="J907">
      <v>0</v>
    </oc>
    <nc r="J907"/>
  </rcc>
  <rcc rId="28256" sId="1" numFmtId="4">
    <oc r="I908">
      <v>0</v>
    </oc>
    <nc r="I908"/>
  </rcc>
  <rcc rId="28257" sId="1" numFmtId="4">
    <oc r="J908">
      <v>0</v>
    </oc>
    <nc r="J908"/>
  </rcc>
  <rcc rId="28258" sId="1" numFmtId="4">
    <oc r="I909">
      <v>0</v>
    </oc>
    <nc r="I909"/>
  </rcc>
  <rcc rId="28259" sId="1" numFmtId="4">
    <oc r="J909">
      <v>0</v>
    </oc>
    <nc r="J909"/>
  </rcc>
  <rcc rId="28260" sId="1" numFmtId="4">
    <oc r="I910">
      <v>0</v>
    </oc>
    <nc r="I910"/>
  </rcc>
  <rcc rId="28261" sId="1" numFmtId="4">
    <oc r="J910">
      <v>0</v>
    </oc>
    <nc r="J910"/>
  </rcc>
  <rcc rId="28262" sId="1" numFmtId="4">
    <oc r="I911">
      <v>0</v>
    </oc>
    <nc r="I911"/>
  </rcc>
  <rcc rId="28263" sId="1" numFmtId="4">
    <oc r="J911">
      <v>0</v>
    </oc>
    <nc r="J911"/>
  </rcc>
  <rcc rId="28264" sId="1" numFmtId="4">
    <oc r="I912">
      <v>0</v>
    </oc>
    <nc r="I912"/>
  </rcc>
  <rcc rId="28265" sId="1" numFmtId="4">
    <oc r="J912">
      <v>0</v>
    </oc>
    <nc r="J912"/>
  </rcc>
  <rcc rId="28266" sId="1" numFmtId="4">
    <oc r="I913">
      <v>0</v>
    </oc>
    <nc r="I913"/>
  </rcc>
  <rcc rId="28267" sId="1" numFmtId="4">
    <oc r="J913">
      <v>0</v>
    </oc>
    <nc r="J913"/>
  </rcc>
  <rcc rId="28268" sId="1" numFmtId="4">
    <oc r="I914">
      <v>0</v>
    </oc>
    <nc r="I914"/>
  </rcc>
  <rcc rId="28269" sId="1" numFmtId="4">
    <oc r="J914">
      <v>0</v>
    </oc>
    <nc r="J914"/>
  </rcc>
  <rcc rId="28270" sId="1" numFmtId="4">
    <oc r="I915">
      <v>0</v>
    </oc>
    <nc r="I915"/>
  </rcc>
  <rcc rId="28271" sId="1" numFmtId="4">
    <oc r="J915">
      <v>0</v>
    </oc>
    <nc r="J915"/>
  </rcc>
  <rcc rId="28272" sId="1" numFmtId="4">
    <oc r="I916">
      <v>0</v>
    </oc>
    <nc r="I916"/>
  </rcc>
  <rcc rId="28273" sId="1" numFmtId="4">
    <oc r="J916">
      <v>0</v>
    </oc>
    <nc r="J916"/>
  </rcc>
  <rcc rId="28274" sId="1" numFmtId="4">
    <oc r="I918">
      <v>0</v>
    </oc>
    <nc r="I918"/>
  </rcc>
  <rcc rId="28275" sId="1" numFmtId="4">
    <oc r="J918">
      <v>0</v>
    </oc>
    <nc r="J918"/>
  </rcc>
  <rcc rId="28276" sId="1" numFmtId="4">
    <oc r="I919">
      <v>0</v>
    </oc>
    <nc r="I919"/>
  </rcc>
  <rcc rId="28277" sId="1" numFmtId="4">
    <oc r="J919">
      <v>0</v>
    </oc>
    <nc r="J919"/>
  </rcc>
  <rcc rId="28278" sId="1" numFmtId="4">
    <oc r="I920">
      <v>0</v>
    </oc>
    <nc r="I920"/>
  </rcc>
  <rcc rId="28279" sId="1" numFmtId="4">
    <oc r="J920">
      <v>0</v>
    </oc>
    <nc r="J920"/>
  </rcc>
  <rcc rId="28280" sId="1" numFmtId="4">
    <oc r="I921">
      <v>0</v>
    </oc>
    <nc r="I921"/>
  </rcc>
  <rcc rId="28281" sId="1" numFmtId="4">
    <oc r="J921">
      <v>0</v>
    </oc>
    <nc r="J921"/>
  </rcc>
  <rcc rId="28282" sId="1" numFmtId="4">
    <oc r="I922">
      <v>0</v>
    </oc>
    <nc r="I922"/>
  </rcc>
  <rcc rId="28283" sId="1" numFmtId="4">
    <oc r="J922">
      <v>0</v>
    </oc>
    <nc r="J922"/>
  </rcc>
  <rcc rId="28284" sId="1" numFmtId="4">
    <oc r="I923">
      <v>0</v>
    </oc>
    <nc r="I923"/>
  </rcc>
  <rcc rId="28285" sId="1" numFmtId="4">
    <oc r="J923">
      <v>0</v>
    </oc>
    <nc r="J923"/>
  </rcc>
  <rcc rId="28286" sId="1" numFmtId="4">
    <oc r="I924">
      <v>0</v>
    </oc>
    <nc r="I924"/>
  </rcc>
  <rcc rId="28287" sId="1" numFmtId="4">
    <oc r="J924">
      <v>0</v>
    </oc>
    <nc r="J924"/>
  </rcc>
  <rcc rId="28288" sId="1" numFmtId="4">
    <oc r="I925">
      <v>0</v>
    </oc>
    <nc r="I925"/>
  </rcc>
  <rcc rId="28289" sId="1" numFmtId="4">
    <oc r="J925">
      <v>0</v>
    </oc>
    <nc r="J925"/>
  </rcc>
  <rcc rId="28290" sId="1" numFmtId="4">
    <oc r="I926">
      <v>0</v>
    </oc>
    <nc r="I926"/>
  </rcc>
  <rcc rId="28291" sId="1" numFmtId="4">
    <oc r="J926">
      <v>0</v>
    </oc>
    <nc r="J926"/>
  </rcc>
  <rcc rId="28292" sId="1" numFmtId="4">
    <oc r="I927">
      <v>0</v>
    </oc>
    <nc r="I927"/>
  </rcc>
  <rcc rId="28293" sId="1" numFmtId="4">
    <oc r="J927">
      <v>0</v>
    </oc>
    <nc r="J927"/>
  </rcc>
  <rcc rId="28294" sId="1" numFmtId="4">
    <oc r="I928">
      <v>0</v>
    </oc>
    <nc r="I928"/>
  </rcc>
  <rcc rId="28295" sId="1" numFmtId="4">
    <oc r="J928">
      <v>0</v>
    </oc>
    <nc r="J928"/>
  </rcc>
  <rcc rId="28296" sId="1" numFmtId="4">
    <oc r="I929">
      <v>0</v>
    </oc>
    <nc r="I929"/>
  </rcc>
  <rcc rId="28297" sId="1" numFmtId="4">
    <oc r="J929">
      <v>0</v>
    </oc>
    <nc r="J929"/>
  </rcc>
  <rcc rId="28298" sId="1" numFmtId="4">
    <oc r="I930">
      <v>0</v>
    </oc>
    <nc r="I930"/>
  </rcc>
  <rcc rId="28299" sId="1" numFmtId="4">
    <oc r="J930">
      <v>0</v>
    </oc>
    <nc r="J930"/>
  </rcc>
  <rcc rId="28300" sId="1" numFmtId="4">
    <oc r="I931">
      <v>0</v>
    </oc>
    <nc r="I931"/>
  </rcc>
  <rcc rId="28301" sId="1" numFmtId="4">
    <oc r="J931">
      <v>0</v>
    </oc>
    <nc r="J931"/>
  </rcc>
  <rcc rId="28302" sId="1" numFmtId="4">
    <oc r="I932">
      <v>0</v>
    </oc>
    <nc r="I932"/>
  </rcc>
  <rcc rId="28303" sId="1" numFmtId="4">
    <oc r="J932">
      <v>0</v>
    </oc>
    <nc r="J932"/>
  </rcc>
  <rcc rId="28304" sId="1" numFmtId="4">
    <oc r="I933">
      <v>0</v>
    </oc>
    <nc r="I933"/>
  </rcc>
  <rcc rId="28305" sId="1" numFmtId="4">
    <oc r="J933">
      <v>0</v>
    </oc>
    <nc r="J933"/>
  </rcc>
  <rcc rId="28306" sId="1" numFmtId="4">
    <oc r="I934">
      <v>0</v>
    </oc>
    <nc r="I934"/>
  </rcc>
  <rcc rId="28307" sId="1" numFmtId="4">
    <oc r="J934">
      <v>0</v>
    </oc>
    <nc r="J934"/>
  </rcc>
  <rcc rId="28308" sId="1" numFmtId="4">
    <oc r="I935">
      <v>0</v>
    </oc>
    <nc r="I935"/>
  </rcc>
  <rcc rId="28309" sId="1" numFmtId="4">
    <oc r="J935">
      <v>0</v>
    </oc>
    <nc r="J935"/>
  </rcc>
  <rcc rId="28310" sId="1" numFmtId="4">
    <oc r="I936">
      <v>0</v>
    </oc>
    <nc r="I936"/>
  </rcc>
  <rcc rId="28311" sId="1" numFmtId="4">
    <oc r="J936">
      <v>0</v>
    </oc>
    <nc r="J936"/>
  </rcc>
  <rcc rId="28312" sId="1" numFmtId="4">
    <oc r="I937">
      <v>0</v>
    </oc>
    <nc r="I937"/>
  </rcc>
  <rcc rId="28313" sId="1" numFmtId="4">
    <oc r="J937">
      <v>0</v>
    </oc>
    <nc r="J937"/>
  </rcc>
  <rcc rId="28314" sId="1" numFmtId="4">
    <oc r="I938">
      <v>0</v>
    </oc>
    <nc r="I938"/>
  </rcc>
  <rcc rId="28315" sId="1" numFmtId="4">
    <oc r="J938">
      <v>0</v>
    </oc>
    <nc r="J938"/>
  </rcc>
  <rcc rId="28316" sId="1" numFmtId="4">
    <oc r="I939">
      <v>0</v>
    </oc>
    <nc r="I939"/>
  </rcc>
  <rcc rId="28317" sId="1" numFmtId="4">
    <oc r="J939">
      <v>0</v>
    </oc>
    <nc r="J939"/>
  </rcc>
  <rcc rId="28318" sId="1" numFmtId="4">
    <oc r="I940">
      <v>0</v>
    </oc>
    <nc r="I940"/>
  </rcc>
  <rcc rId="28319" sId="1" numFmtId="4">
    <oc r="J940">
      <v>0</v>
    </oc>
    <nc r="J940"/>
  </rcc>
  <rcc rId="28320" sId="1" numFmtId="4">
    <oc r="I941">
      <v>0</v>
    </oc>
    <nc r="I941"/>
  </rcc>
  <rcc rId="28321" sId="1" numFmtId="4">
    <oc r="J941">
      <v>0</v>
    </oc>
    <nc r="J941"/>
  </rcc>
  <rcc rId="28322" sId="1" numFmtId="4">
    <oc r="I942">
      <v>0</v>
    </oc>
    <nc r="I942"/>
  </rcc>
  <rcc rId="28323" sId="1" numFmtId="4">
    <oc r="J942">
      <v>0</v>
    </oc>
    <nc r="J942"/>
  </rcc>
  <rcc rId="28324" sId="1" numFmtId="4">
    <oc r="D912">
      <v>0</v>
    </oc>
    <nc r="D912"/>
  </rcc>
  <rcc rId="28325" sId="1" numFmtId="4">
    <oc r="D913">
      <v>0</v>
    </oc>
    <nc r="D913"/>
  </rcc>
  <rcc rId="28326" sId="1" numFmtId="4">
    <oc r="D914">
      <v>0</v>
    </oc>
    <nc r="D914"/>
  </rcc>
  <rcc rId="28327" sId="1" numFmtId="4">
    <oc r="E907">
      <v>0</v>
    </oc>
    <nc r="E907"/>
  </rcc>
  <rcc rId="28328" sId="1" numFmtId="4">
    <oc r="F907">
      <v>0</v>
    </oc>
    <nc r="F907"/>
  </rcc>
  <rcc rId="28329" sId="1" numFmtId="4">
    <oc r="E908">
      <v>0</v>
    </oc>
    <nc r="E908"/>
  </rcc>
  <rcc rId="28330" sId="1" numFmtId="4">
    <oc r="F908">
      <v>0</v>
    </oc>
    <nc r="F908"/>
  </rcc>
  <rcc rId="28331" sId="1" numFmtId="4">
    <oc r="E909">
      <v>0</v>
    </oc>
    <nc r="E909"/>
  </rcc>
  <rcc rId="28332" sId="1" numFmtId="4">
    <oc r="F909">
      <v>0</v>
    </oc>
    <nc r="F909"/>
  </rcc>
  <rcc rId="28333" sId="1" numFmtId="4">
    <oc r="E910">
      <v>0</v>
    </oc>
    <nc r="E910"/>
  </rcc>
  <rcc rId="28334" sId="1" numFmtId="4">
    <oc r="F910">
      <v>0</v>
    </oc>
    <nc r="F910"/>
  </rcc>
  <rcc rId="28335" sId="1" numFmtId="4">
    <oc r="E911">
      <v>0</v>
    </oc>
    <nc r="E911"/>
  </rcc>
  <rcc rId="28336" sId="1" numFmtId="4">
    <oc r="F911">
      <v>0</v>
    </oc>
    <nc r="F911"/>
  </rcc>
  <rcc rId="28337" sId="1" numFmtId="4">
    <oc r="E912">
      <v>0</v>
    </oc>
    <nc r="E912"/>
  </rcc>
  <rcc rId="28338" sId="1" numFmtId="4">
    <oc r="F912">
      <v>0</v>
    </oc>
    <nc r="F912"/>
  </rcc>
  <rcc rId="28339" sId="1" numFmtId="4">
    <oc r="E913">
      <v>0</v>
    </oc>
    <nc r="E913"/>
  </rcc>
  <rcc rId="28340" sId="1" numFmtId="4">
    <oc r="F913">
      <v>0</v>
    </oc>
    <nc r="F913"/>
  </rcc>
  <rcc rId="28341" sId="1" numFmtId="4">
    <oc r="E914">
      <v>0</v>
    </oc>
    <nc r="E914"/>
  </rcc>
  <rcc rId="28342" sId="1" numFmtId="4">
    <oc r="F914">
      <v>0</v>
    </oc>
    <nc r="F914"/>
  </rcc>
  <rcc rId="28343" sId="1" numFmtId="4">
    <oc r="E915">
      <v>0</v>
    </oc>
    <nc r="E915"/>
  </rcc>
  <rcc rId="28344" sId="1" numFmtId="4">
    <oc r="F915">
      <v>0</v>
    </oc>
    <nc r="F915"/>
  </rcc>
  <rcc rId="28345" sId="1" numFmtId="4">
    <oc r="E916">
      <v>0</v>
    </oc>
    <nc r="E916"/>
  </rcc>
  <rcc rId="28346" sId="1" numFmtId="4">
    <oc r="F916">
      <v>0</v>
    </oc>
    <nc r="F916"/>
  </rcc>
  <rcc rId="28347" sId="1" numFmtId="4">
    <oc r="E918">
      <v>0</v>
    </oc>
    <nc r="E918"/>
  </rcc>
  <rcc rId="28348" sId="1" numFmtId="4">
    <oc r="F918">
      <v>0</v>
    </oc>
    <nc r="F918"/>
  </rcc>
  <rcc rId="28349" sId="1" numFmtId="4">
    <oc r="E919">
      <v>0</v>
    </oc>
    <nc r="E919"/>
  </rcc>
  <rcc rId="28350" sId="1" numFmtId="4">
    <oc r="F919">
      <v>0</v>
    </oc>
    <nc r="F919"/>
  </rcc>
  <rcc rId="28351" sId="1" numFmtId="4">
    <oc r="E920">
      <v>0</v>
    </oc>
    <nc r="E920"/>
  </rcc>
  <rcc rId="28352" sId="1" numFmtId="4">
    <oc r="F920">
      <v>0</v>
    </oc>
    <nc r="F920"/>
  </rcc>
  <rcc rId="28353" sId="1" numFmtId="4">
    <oc r="E921">
      <v>0</v>
    </oc>
    <nc r="E921"/>
  </rcc>
  <rcc rId="28354" sId="1" numFmtId="4">
    <oc r="F921">
      <v>0</v>
    </oc>
    <nc r="F921"/>
  </rcc>
  <rcc rId="28355" sId="1" numFmtId="4">
    <oc r="E922">
      <v>0</v>
    </oc>
    <nc r="E922"/>
  </rcc>
  <rcc rId="28356" sId="1" numFmtId="4">
    <oc r="F922">
      <v>0</v>
    </oc>
    <nc r="F922"/>
  </rcc>
  <rcc rId="28357" sId="1" numFmtId="4">
    <oc r="E923">
      <v>0</v>
    </oc>
    <nc r="E923"/>
  </rcc>
  <rcc rId="28358" sId="1" numFmtId="4">
    <oc r="F923">
      <v>0</v>
    </oc>
    <nc r="F923"/>
  </rcc>
  <rcc rId="28359" sId="1" numFmtId="4">
    <oc r="E924">
      <v>0</v>
    </oc>
    <nc r="E924"/>
  </rcc>
  <rcc rId="28360" sId="1" numFmtId="4">
    <oc r="F924">
      <v>0</v>
    </oc>
    <nc r="F924"/>
  </rcc>
  <rcc rId="28361" sId="1" numFmtId="4">
    <oc r="E925">
      <v>0</v>
    </oc>
    <nc r="E925"/>
  </rcc>
  <rcc rId="28362" sId="1" numFmtId="4">
    <oc r="F925">
      <v>0</v>
    </oc>
    <nc r="F925"/>
  </rcc>
  <rcc rId="28363" sId="1" numFmtId="4">
    <oc r="E926">
      <v>0</v>
    </oc>
    <nc r="E926"/>
  </rcc>
  <rcc rId="28364" sId="1" numFmtId="4">
    <oc r="F926">
      <v>0</v>
    </oc>
    <nc r="F926"/>
  </rcc>
  <rcc rId="28365" sId="1" numFmtId="4">
    <oc r="E927">
      <v>0</v>
    </oc>
    <nc r="E927"/>
  </rcc>
  <rcc rId="28366" sId="1" numFmtId="4">
    <oc r="F927">
      <v>0</v>
    </oc>
    <nc r="F927"/>
  </rcc>
  <rcc rId="28367" sId="1" numFmtId="4">
    <oc r="E928">
      <v>0</v>
    </oc>
    <nc r="E928"/>
  </rcc>
  <rcc rId="28368" sId="1" numFmtId="4">
    <oc r="F928">
      <v>0</v>
    </oc>
    <nc r="F928"/>
  </rcc>
  <rcc rId="28369" sId="1" numFmtId="4">
    <oc r="E929">
      <v>0</v>
    </oc>
    <nc r="E929"/>
  </rcc>
  <rcc rId="28370" sId="1" numFmtId="4">
    <oc r="F929">
      <v>0</v>
    </oc>
    <nc r="F929"/>
  </rcc>
  <rcc rId="28371" sId="1" numFmtId="4">
    <oc r="E930">
      <v>0</v>
    </oc>
    <nc r="E930"/>
  </rcc>
  <rcc rId="28372" sId="1" numFmtId="4">
    <oc r="F930">
      <v>0</v>
    </oc>
    <nc r="F930"/>
  </rcc>
  <rcc rId="28373" sId="1" numFmtId="4">
    <oc r="E931">
      <v>0</v>
    </oc>
    <nc r="E931"/>
  </rcc>
  <rcc rId="28374" sId="1" numFmtId="4">
    <oc r="F931">
      <v>0</v>
    </oc>
    <nc r="F931"/>
  </rcc>
  <rcc rId="28375" sId="1" numFmtId="4">
    <oc r="E932">
      <v>0</v>
    </oc>
    <nc r="E932"/>
  </rcc>
  <rcc rId="28376" sId="1" numFmtId="4">
    <oc r="F932">
      <v>0</v>
    </oc>
    <nc r="F932"/>
  </rcc>
  <rcc rId="28377" sId="1" numFmtId="4">
    <oc r="E933">
      <v>0</v>
    </oc>
    <nc r="E933"/>
  </rcc>
  <rcc rId="28378" sId="1" numFmtId="4">
    <oc r="F933">
      <v>0</v>
    </oc>
    <nc r="F933"/>
  </rcc>
  <rcc rId="28379" sId="1" numFmtId="4">
    <oc r="E934">
      <v>0</v>
    </oc>
    <nc r="E934"/>
  </rcc>
  <rcc rId="28380" sId="1" numFmtId="4">
    <oc r="F934">
      <v>0</v>
    </oc>
    <nc r="F934"/>
  </rcc>
  <rcc rId="28381" sId="1" numFmtId="4">
    <oc r="E935">
      <v>0</v>
    </oc>
    <nc r="E935"/>
  </rcc>
  <rcc rId="28382" sId="1" numFmtId="4">
    <oc r="F935">
      <v>0</v>
    </oc>
    <nc r="F935"/>
  </rcc>
  <rcc rId="28383" sId="1" numFmtId="4">
    <oc r="E936">
      <v>0</v>
    </oc>
    <nc r="E936"/>
  </rcc>
  <rcc rId="28384" sId="1" numFmtId="4">
    <oc r="F936">
      <v>0</v>
    </oc>
    <nc r="F936"/>
  </rcc>
  <rcc rId="28385" sId="1" numFmtId="4">
    <oc r="E937">
      <v>0</v>
    </oc>
    <nc r="E937"/>
  </rcc>
  <rcc rId="28386" sId="1" numFmtId="4">
    <oc r="F937">
      <v>0</v>
    </oc>
    <nc r="F937"/>
  </rcc>
  <rcc rId="28387" sId="1" numFmtId="4">
    <oc r="E938">
      <v>0</v>
    </oc>
    <nc r="E938"/>
  </rcc>
  <rcc rId="28388" sId="1" numFmtId="4">
    <oc r="F938">
      <v>0</v>
    </oc>
    <nc r="F938"/>
  </rcc>
  <rcc rId="28389" sId="1" numFmtId="4">
    <oc r="E939">
      <v>0</v>
    </oc>
    <nc r="E939"/>
  </rcc>
  <rcc rId="28390" sId="1" numFmtId="4">
    <oc r="F939">
      <v>0</v>
    </oc>
    <nc r="F939"/>
  </rcc>
  <rcc rId="28391" sId="1" numFmtId="4">
    <oc r="E940">
      <v>0</v>
    </oc>
    <nc r="E940"/>
  </rcc>
  <rcc rId="28392" sId="1" numFmtId="4">
    <oc r="F940">
      <v>0</v>
    </oc>
    <nc r="F940"/>
  </rcc>
  <rcc rId="28393" sId="1" numFmtId="4">
    <oc r="E941">
      <v>0</v>
    </oc>
    <nc r="E941"/>
  </rcc>
  <rcc rId="28394" sId="1" numFmtId="4">
    <oc r="F941">
      <v>0</v>
    </oc>
    <nc r="F941"/>
  </rcc>
  <rcc rId="28395" sId="1" numFmtId="4">
    <oc r="E942">
      <v>0</v>
    </oc>
    <nc r="E942"/>
  </rcc>
  <rcc rId="28396" sId="1" numFmtId="4">
    <oc r="F942">
      <v>0</v>
    </oc>
    <nc r="F942"/>
  </rcc>
  <rcc rId="28397" sId="1" numFmtId="4">
    <oc r="D932">
      <v>0</v>
    </oc>
    <nc r="D932"/>
  </rcc>
  <rcc rId="28398" sId="1" numFmtId="4">
    <oc r="D933">
      <v>0</v>
    </oc>
    <nc r="D933"/>
  </rcc>
  <rcc rId="28399" sId="1" numFmtId="4">
    <oc r="D916">
      <v>0</v>
    </oc>
    <nc r="D916"/>
  </rcc>
  <rcc rId="28400" sId="1" numFmtId="4">
    <oc r="G918">
      <v>0</v>
    </oc>
    <nc r="G918"/>
  </rcc>
  <rcc rId="28401" sId="1" numFmtId="4">
    <oc r="H918">
      <v>0</v>
    </oc>
    <nc r="H918"/>
  </rcc>
  <rcc rId="28402" sId="1" numFmtId="4">
    <oc r="G919">
      <v>0</v>
    </oc>
    <nc r="G919"/>
  </rcc>
  <rcc rId="28403" sId="1" numFmtId="4">
    <oc r="H919">
      <v>0</v>
    </oc>
    <nc r="H919"/>
  </rcc>
  <rcc rId="28404" sId="1" numFmtId="4">
    <oc r="G920">
      <v>0</v>
    </oc>
    <nc r="G920"/>
  </rcc>
  <rcc rId="28405" sId="1" numFmtId="4">
    <oc r="H920">
      <v>0</v>
    </oc>
    <nc r="H920"/>
  </rcc>
  <rcc rId="28406" sId="1" numFmtId="4">
    <oc r="G921">
      <v>0</v>
    </oc>
    <nc r="G921"/>
  </rcc>
  <rcc rId="28407" sId="1" numFmtId="4">
    <oc r="H921">
      <v>0</v>
    </oc>
    <nc r="H921"/>
  </rcc>
  <rcc rId="28408" sId="1" numFmtId="4">
    <oc r="G922">
      <v>0</v>
    </oc>
    <nc r="G922"/>
  </rcc>
  <rcc rId="28409" sId="1" numFmtId="4">
    <oc r="H922">
      <v>0</v>
    </oc>
    <nc r="H922"/>
  </rcc>
  <rcc rId="28410" sId="1" numFmtId="4">
    <oc r="G923">
      <v>0</v>
    </oc>
    <nc r="G923"/>
  </rcc>
  <rcc rId="28411" sId="1" numFmtId="4">
    <oc r="H923">
      <v>0</v>
    </oc>
    <nc r="H923"/>
  </rcc>
  <rcc rId="28412" sId="1" numFmtId="4">
    <oc r="G924">
      <v>0</v>
    </oc>
    <nc r="G924"/>
  </rcc>
  <rcc rId="28413" sId="1" numFmtId="4">
    <oc r="H924">
      <v>0</v>
    </oc>
    <nc r="H924"/>
  </rcc>
  <rcc rId="28414" sId="1" numFmtId="4">
    <oc r="G925">
      <v>0</v>
    </oc>
    <nc r="G925"/>
  </rcc>
  <rcc rId="28415" sId="1" numFmtId="4">
    <oc r="H925">
      <v>0</v>
    </oc>
    <nc r="H925"/>
  </rcc>
  <rcc rId="28416" sId="1" numFmtId="4">
    <oc r="G926">
      <v>0</v>
    </oc>
    <nc r="G926"/>
  </rcc>
  <rcc rId="28417" sId="1" numFmtId="4">
    <oc r="H926">
      <v>0</v>
    </oc>
    <nc r="H926"/>
  </rcc>
  <rcc rId="28418" sId="1" numFmtId="4">
    <oc r="G927">
      <v>0</v>
    </oc>
    <nc r="G927"/>
  </rcc>
  <rcc rId="28419" sId="1" numFmtId="4">
    <oc r="H927">
      <v>0</v>
    </oc>
    <nc r="H927"/>
  </rcc>
  <rcc rId="28420" sId="1" numFmtId="4">
    <oc r="G928">
      <v>0</v>
    </oc>
    <nc r="G928"/>
  </rcc>
  <rcc rId="28421" sId="1" numFmtId="4">
    <oc r="H928">
      <v>0</v>
    </oc>
    <nc r="H928"/>
  </rcc>
  <rcc rId="28422" sId="1" numFmtId="4">
    <oc r="G929">
      <v>0</v>
    </oc>
    <nc r="G929"/>
  </rcc>
  <rcc rId="28423" sId="1" numFmtId="4">
    <oc r="H929">
      <v>0</v>
    </oc>
    <nc r="H929"/>
  </rcc>
  <rcc rId="28424" sId="1" numFmtId="4">
    <oc r="G930">
      <v>0</v>
    </oc>
    <nc r="G930"/>
  </rcc>
  <rcc rId="28425" sId="1" numFmtId="4">
    <oc r="H930">
      <v>0</v>
    </oc>
    <nc r="H930"/>
  </rcc>
  <rcc rId="28426" sId="1" numFmtId="4">
    <oc r="H915">
      <v>0</v>
    </oc>
    <nc r="H915"/>
  </rcc>
  <rcc rId="28427" sId="1" numFmtId="4">
    <oc r="G915">
      <v>0</v>
    </oc>
    <nc r="G915"/>
  </rcc>
  <rcc rId="28428" sId="1" numFmtId="4">
    <oc r="G909">
      <v>0</v>
    </oc>
    <nc r="G909"/>
  </rcc>
  <rcc rId="28429" sId="1" numFmtId="4">
    <oc r="H909">
      <v>0</v>
    </oc>
    <nc r="H909"/>
  </rcc>
  <rcc rId="28430" sId="1" numFmtId="4">
    <oc r="G910">
      <v>0</v>
    </oc>
    <nc r="G910"/>
  </rcc>
  <rcc rId="28431" sId="1" numFmtId="4">
    <oc r="H910">
      <v>0</v>
    </oc>
    <nc r="H910"/>
  </rcc>
  <rcc rId="28432" sId="1" numFmtId="4">
    <oc r="G911">
      <v>0</v>
    </oc>
    <nc r="G911"/>
  </rcc>
  <rcc rId="28433" sId="1" numFmtId="4">
    <oc r="H911">
      <v>0</v>
    </oc>
    <nc r="H911"/>
  </rcc>
  <rcc rId="28434" sId="1" numFmtId="4">
    <oc r="K912">
      <v>0</v>
    </oc>
    <nc r="K912"/>
  </rcc>
  <rcc rId="28435" sId="1" numFmtId="4">
    <oc r="L912">
      <v>0</v>
    </oc>
    <nc r="L912"/>
  </rcc>
  <rcc rId="28436" sId="1" numFmtId="4">
    <oc r="M912">
      <v>0</v>
    </oc>
    <nc r="M912"/>
  </rcc>
  <rcc rId="28437" sId="1" numFmtId="4">
    <oc r="N912">
      <v>0</v>
    </oc>
    <nc r="N912"/>
  </rcc>
  <rcc rId="28438" sId="1" numFmtId="4">
    <oc r="O912">
      <v>0</v>
    </oc>
    <nc r="O912"/>
  </rcc>
  <rcc rId="28439" sId="1" numFmtId="4">
    <oc r="P912">
      <v>0</v>
    </oc>
    <nc r="P912"/>
  </rcc>
  <rcc rId="28440" sId="1" numFmtId="4">
    <oc r="K913">
      <v>0</v>
    </oc>
    <nc r="K913"/>
  </rcc>
  <rcc rId="28441" sId="1" numFmtId="4">
    <oc r="L913">
      <v>0</v>
    </oc>
    <nc r="L913"/>
  </rcc>
  <rcc rId="28442" sId="1" numFmtId="4">
    <oc r="M913">
      <v>0</v>
    </oc>
    <nc r="M913"/>
  </rcc>
  <rcc rId="28443" sId="1" numFmtId="4">
    <oc r="N913">
      <v>0</v>
    </oc>
    <nc r="N913"/>
  </rcc>
  <rcc rId="28444" sId="1" numFmtId="4">
    <oc r="O913">
      <v>0</v>
    </oc>
    <nc r="O913"/>
  </rcc>
  <rcc rId="28445" sId="1" numFmtId="4">
    <oc r="P913">
      <v>0</v>
    </oc>
    <nc r="P913"/>
  </rcc>
  <rcc rId="28446" sId="1" numFmtId="4">
    <oc r="K914">
      <v>0</v>
    </oc>
    <nc r="K914"/>
  </rcc>
  <rcc rId="28447" sId="1" numFmtId="4">
    <oc r="L914">
      <v>0</v>
    </oc>
    <nc r="L914"/>
  </rcc>
  <rcc rId="28448" sId="1" numFmtId="4">
    <oc r="M914">
      <v>0</v>
    </oc>
    <nc r="M914"/>
  </rcc>
  <rcc rId="28449" sId="1" numFmtId="4">
    <oc r="N914">
      <v>0</v>
    </oc>
    <nc r="N914"/>
  </rcc>
  <rcc rId="28450" sId="1" numFmtId="4">
    <oc r="O914">
      <v>0</v>
    </oc>
    <nc r="O914"/>
  </rcc>
  <rcc rId="28451" sId="1" numFmtId="4">
    <oc r="P914">
      <v>0</v>
    </oc>
    <nc r="P914"/>
  </rcc>
  <rcc rId="28452" sId="1" numFmtId="4">
    <oc r="M901">
      <v>0</v>
    </oc>
    <nc r="M901"/>
  </rcc>
  <rcc rId="28453" sId="1" numFmtId="4">
    <oc r="N901">
      <v>0</v>
    </oc>
    <nc r="N901"/>
  </rcc>
  <rcc rId="28454" sId="1" numFmtId="4">
    <oc r="M902">
      <v>0</v>
    </oc>
    <nc r="M902"/>
  </rcc>
  <rcc rId="28455" sId="1" numFmtId="4">
    <oc r="N902">
      <v>0</v>
    </oc>
    <nc r="N902"/>
  </rcc>
  <rcc rId="28456" sId="1" numFmtId="4">
    <oc r="M903">
      <v>0</v>
    </oc>
    <nc r="M903"/>
  </rcc>
  <rcc rId="28457" sId="1" numFmtId="4">
    <oc r="N903">
      <v>0</v>
    </oc>
    <nc r="N903"/>
  </rcc>
  <rcc rId="28458" sId="1" numFmtId="4">
    <oc r="M904">
      <v>0</v>
    </oc>
    <nc r="M904"/>
  </rcc>
  <rcc rId="28459" sId="1" numFmtId="4">
    <oc r="N904">
      <v>0</v>
    </oc>
    <nc r="N904"/>
  </rcc>
  <rcc rId="28460" sId="1" numFmtId="4">
    <oc r="M905">
      <v>0</v>
    </oc>
    <nc r="M905"/>
  </rcc>
  <rcc rId="28461" sId="1" numFmtId="4">
    <oc r="N905">
      <v>0</v>
    </oc>
    <nc r="N905"/>
  </rcc>
  <rcc rId="28462" sId="1" numFmtId="4">
    <oc r="M906">
      <v>0</v>
    </oc>
    <nc r="M906"/>
  </rcc>
  <rcc rId="28463" sId="1" numFmtId="4">
    <oc r="N906">
      <v>0</v>
    </oc>
    <nc r="N906"/>
  </rcc>
  <rcc rId="28464" sId="1" numFmtId="4">
    <oc r="M907">
      <v>0</v>
    </oc>
    <nc r="M907"/>
  </rcc>
  <rcc rId="28465" sId="1" numFmtId="4">
    <oc r="N907">
      <v>0</v>
    </oc>
    <nc r="N907"/>
  </rcc>
  <rcc rId="28466" sId="1" numFmtId="4">
    <oc r="M908">
      <v>0</v>
    </oc>
    <nc r="M908"/>
  </rcc>
  <rcc rId="28467" sId="1" numFmtId="4">
    <oc r="N908">
      <v>0</v>
    </oc>
    <nc r="N908"/>
  </rcc>
  <rcc rId="28468" sId="1" numFmtId="4">
    <oc r="M909">
      <v>0</v>
    </oc>
    <nc r="M909"/>
  </rcc>
  <rcc rId="28469" sId="1" numFmtId="4">
    <oc r="N909">
      <v>0</v>
    </oc>
    <nc r="N909"/>
  </rcc>
  <rcc rId="28470" sId="1" numFmtId="4">
    <oc r="M910">
      <v>0</v>
    </oc>
    <nc r="M910"/>
  </rcc>
  <rcc rId="28471" sId="1" numFmtId="4">
    <oc r="N910">
      <v>0</v>
    </oc>
    <nc r="N910"/>
  </rcc>
  <rcc rId="28472" sId="1" numFmtId="4">
    <oc r="M911">
      <v>0</v>
    </oc>
    <nc r="M911"/>
  </rcc>
  <rcc rId="28473" sId="1" numFmtId="4">
    <oc r="N911">
      <v>0</v>
    </oc>
    <nc r="N911"/>
  </rcc>
  <rcc rId="28474" sId="1" numFmtId="4">
    <oc r="M915">
      <v>0</v>
    </oc>
    <nc r="M915"/>
  </rcc>
  <rcc rId="28475" sId="1" numFmtId="4">
    <oc r="N915">
      <v>0</v>
    </oc>
    <nc r="N915"/>
  </rcc>
  <rcc rId="28476" sId="1" numFmtId="4">
    <oc r="M916">
      <v>0</v>
    </oc>
    <nc r="M916"/>
  </rcc>
  <rcc rId="28477" sId="1" numFmtId="4">
    <oc r="N916">
      <v>0</v>
    </oc>
    <nc r="N916"/>
  </rcc>
  <rcc rId="28478" sId="1" numFmtId="4">
    <oc r="M918">
      <v>0</v>
    </oc>
    <nc r="M918"/>
  </rcc>
  <rcc rId="28479" sId="1" numFmtId="4">
    <oc r="N918">
      <v>0</v>
    </oc>
    <nc r="N918"/>
  </rcc>
  <rcc rId="28480" sId="1" numFmtId="4">
    <oc r="M919">
      <v>0</v>
    </oc>
    <nc r="M919"/>
  </rcc>
  <rcc rId="28481" sId="1" numFmtId="4">
    <oc r="N919">
      <v>0</v>
    </oc>
    <nc r="N919"/>
  </rcc>
  <rcc rId="28482" sId="1" numFmtId="4">
    <oc r="M920">
      <v>0</v>
    </oc>
    <nc r="M920"/>
  </rcc>
  <rcc rId="28483" sId="1" numFmtId="4">
    <oc r="N920">
      <v>0</v>
    </oc>
    <nc r="N920"/>
  </rcc>
  <rcc rId="28484" sId="1" numFmtId="4">
    <oc r="M921">
      <v>0</v>
    </oc>
    <nc r="M921"/>
  </rcc>
  <rcc rId="28485" sId="1" numFmtId="4">
    <oc r="N921">
      <v>0</v>
    </oc>
    <nc r="N921"/>
  </rcc>
  <rcc rId="28486" sId="1" numFmtId="4">
    <oc r="M922">
      <v>0</v>
    </oc>
    <nc r="M922"/>
  </rcc>
  <rcc rId="28487" sId="1" numFmtId="4">
    <oc r="N922">
      <v>0</v>
    </oc>
    <nc r="N922"/>
  </rcc>
  <rcc rId="28488" sId="1" numFmtId="4">
    <oc r="M923">
      <v>0</v>
    </oc>
    <nc r="M923"/>
  </rcc>
  <rcc rId="28489" sId="1" numFmtId="4">
    <oc r="N923">
      <v>0</v>
    </oc>
    <nc r="N923"/>
  </rcc>
  <rcc rId="28490" sId="1" numFmtId="4">
    <oc r="M924">
      <v>0</v>
    </oc>
    <nc r="M924"/>
  </rcc>
  <rcc rId="28491" sId="1" numFmtId="4">
    <oc r="N924">
      <v>0</v>
    </oc>
    <nc r="N924"/>
  </rcc>
  <rcc rId="28492" sId="1" numFmtId="4">
    <oc r="M925">
      <v>0</v>
    </oc>
    <nc r="M925"/>
  </rcc>
  <rcc rId="28493" sId="1" numFmtId="4">
    <oc r="N925">
      <v>0</v>
    </oc>
    <nc r="N925"/>
  </rcc>
  <rcc rId="28494" sId="1" numFmtId="4">
    <oc r="M926">
      <v>0</v>
    </oc>
    <nc r="M926"/>
  </rcc>
  <rcc rId="28495" sId="1" numFmtId="4">
    <oc r="N926">
      <v>0</v>
    </oc>
    <nc r="N926"/>
  </rcc>
  <rcc rId="28496" sId="1" numFmtId="4">
    <oc r="M927">
      <v>0</v>
    </oc>
    <nc r="M927"/>
  </rcc>
  <rcc rId="28497" sId="1" numFmtId="4">
    <oc r="N927">
      <v>0</v>
    </oc>
    <nc r="N927"/>
  </rcc>
  <rcc rId="28498" sId="1" numFmtId="4">
    <oc r="M928">
      <v>0</v>
    </oc>
    <nc r="M928"/>
  </rcc>
  <rcc rId="28499" sId="1" numFmtId="4">
    <oc r="N928">
      <v>0</v>
    </oc>
    <nc r="N928"/>
  </rcc>
  <rcc rId="28500" sId="1" numFmtId="4">
    <oc r="M929">
      <v>0</v>
    </oc>
    <nc r="M929"/>
  </rcc>
  <rcc rId="28501" sId="1" numFmtId="4">
    <oc r="N929">
      <v>0</v>
    </oc>
    <nc r="N929"/>
  </rcc>
  <rcc rId="28502" sId="1" numFmtId="4">
    <oc r="M930">
      <v>0</v>
    </oc>
    <nc r="M930"/>
  </rcc>
  <rcc rId="28503" sId="1" numFmtId="4">
    <oc r="N930">
      <v>0</v>
    </oc>
    <nc r="N930"/>
  </rcc>
  <rcc rId="28504" sId="1" numFmtId="4">
    <oc r="M931">
      <v>0</v>
    </oc>
    <nc r="M931"/>
  </rcc>
  <rcc rId="28505" sId="1" numFmtId="4">
    <oc r="N931">
      <v>0</v>
    </oc>
    <nc r="N931"/>
  </rcc>
  <rcc rId="28506" sId="1" numFmtId="4">
    <oc r="M932">
      <v>0</v>
    </oc>
    <nc r="M932"/>
  </rcc>
  <rcc rId="28507" sId="1" numFmtId="4">
    <oc r="N932">
      <v>0</v>
    </oc>
    <nc r="N932"/>
  </rcc>
  <rcc rId="28508" sId="1" numFmtId="4">
    <oc r="M933">
      <v>0</v>
    </oc>
    <nc r="M933"/>
  </rcc>
  <rcc rId="28509" sId="1" numFmtId="4">
    <oc r="N933">
      <v>0</v>
    </oc>
    <nc r="N933"/>
  </rcc>
  <rcc rId="28510" sId="1" numFmtId="4">
    <oc r="M934">
      <v>0</v>
    </oc>
    <nc r="M934"/>
  </rcc>
  <rcc rId="28511" sId="1" numFmtId="4">
    <oc r="N934">
      <v>0</v>
    </oc>
    <nc r="N934"/>
  </rcc>
  <rcc rId="28512" sId="1" numFmtId="4">
    <oc r="M935">
      <v>0</v>
    </oc>
    <nc r="M935"/>
  </rcc>
  <rcc rId="28513" sId="1" numFmtId="4">
    <oc r="N935">
      <v>0</v>
    </oc>
    <nc r="N935"/>
  </rcc>
  <rcc rId="28514" sId="1" numFmtId="4">
    <oc r="M936">
      <v>0</v>
    </oc>
    <nc r="M936"/>
  </rcc>
  <rcc rId="28515" sId="1" numFmtId="4">
    <oc r="N936">
      <v>0</v>
    </oc>
    <nc r="N936"/>
  </rcc>
  <rcc rId="28516" sId="1" numFmtId="4">
    <oc r="M937">
      <v>0</v>
    </oc>
    <nc r="M937"/>
  </rcc>
  <rcc rId="28517" sId="1" numFmtId="4">
    <oc r="N937">
      <v>0</v>
    </oc>
    <nc r="N937"/>
  </rcc>
  <rcc rId="28518" sId="1" numFmtId="4">
    <oc r="M938">
      <v>0</v>
    </oc>
    <nc r="M938"/>
  </rcc>
  <rcc rId="28519" sId="1" numFmtId="4">
    <oc r="N938">
      <v>0</v>
    </oc>
    <nc r="N938"/>
  </rcc>
  <rcc rId="28520" sId="1" numFmtId="4">
    <oc r="M939">
      <v>0</v>
    </oc>
    <nc r="M939"/>
  </rcc>
  <rcc rId="28521" sId="1" numFmtId="4">
    <oc r="N939">
      <v>0</v>
    </oc>
    <nc r="N939"/>
  </rcc>
  <rcc rId="28522" sId="1" numFmtId="4">
    <oc r="M940">
      <v>0</v>
    </oc>
    <nc r="M940"/>
  </rcc>
  <rcc rId="28523" sId="1" numFmtId="4">
    <oc r="N940">
      <v>0</v>
    </oc>
    <nc r="N940"/>
  </rcc>
  <rcc rId="28524" sId="1" numFmtId="4">
    <oc r="M941">
      <v>0</v>
    </oc>
    <nc r="M941"/>
  </rcc>
  <rcc rId="28525" sId="1" numFmtId="4">
    <oc r="N941">
      <v>0</v>
    </oc>
    <nc r="N941"/>
  </rcc>
  <rcc rId="28526" sId="1" numFmtId="4">
    <oc r="M942">
      <v>0</v>
    </oc>
    <nc r="M942"/>
  </rcc>
  <rcc rId="28527" sId="1" numFmtId="4">
    <oc r="N942">
      <v>0</v>
    </oc>
    <nc r="N942"/>
  </rcc>
  <rcc rId="28528" sId="1" numFmtId="4">
    <oc r="L931">
      <v>0</v>
    </oc>
    <nc r="L931"/>
  </rcc>
  <rcc rId="28529" sId="1" numFmtId="4">
    <oc r="K931">
      <v>0</v>
    </oc>
    <nc r="K931"/>
  </rcc>
  <rcc rId="28530" sId="1" numFmtId="4">
    <oc r="G934">
      <v>0</v>
    </oc>
    <nc r="G934"/>
  </rcc>
  <rcc rId="28531" sId="1" numFmtId="4">
    <oc r="H934">
      <v>0</v>
    </oc>
    <nc r="H934"/>
  </rcc>
  <rcc rId="28532" sId="1" numFmtId="4">
    <oc r="G935">
      <v>0</v>
    </oc>
    <nc r="G935"/>
  </rcc>
  <rcc rId="28533" sId="1" numFmtId="4">
    <oc r="H935">
      <v>0</v>
    </oc>
    <nc r="H935"/>
  </rcc>
  <rcc rId="28534" sId="1" numFmtId="4">
    <oc r="G936">
      <v>0</v>
    </oc>
    <nc r="G936"/>
  </rcc>
  <rcc rId="28535" sId="1" numFmtId="4">
    <oc r="H936">
      <v>0</v>
    </oc>
    <nc r="H936"/>
  </rcc>
  <rcc rId="28536" sId="1" numFmtId="4">
    <oc r="G937">
      <v>0</v>
    </oc>
    <nc r="G937"/>
  </rcc>
  <rcc rId="28537" sId="1" numFmtId="4">
    <oc r="H937">
      <v>0</v>
    </oc>
    <nc r="H937"/>
  </rcc>
  <rcc rId="28538" sId="1" numFmtId="4">
    <oc r="G938">
      <v>0</v>
    </oc>
    <nc r="G938"/>
  </rcc>
  <rcc rId="28539" sId="1" numFmtId="4">
    <oc r="H938">
      <v>0</v>
    </oc>
    <nc r="H938"/>
  </rcc>
  <rcc rId="28540" sId="1" numFmtId="4">
    <oc r="G939">
      <v>0</v>
    </oc>
    <nc r="G939"/>
  </rcc>
  <rcc rId="28541" sId="1" numFmtId="4">
    <oc r="H939">
      <v>0</v>
    </oc>
    <nc r="H939"/>
  </rcc>
  <rcc rId="28542" sId="1" numFmtId="4">
    <oc r="G940">
      <v>0</v>
    </oc>
    <nc r="G940"/>
  </rcc>
  <rcc rId="28543" sId="1" numFmtId="4">
    <oc r="H940">
      <v>0</v>
    </oc>
    <nc r="H940"/>
  </rcc>
  <rcc rId="28544" sId="1" numFmtId="4">
    <oc r="G941">
      <v>0</v>
    </oc>
    <nc r="G941"/>
  </rcc>
  <rcc rId="28545" sId="1" numFmtId="4">
    <oc r="H941">
      <v>0</v>
    </oc>
    <nc r="H941"/>
  </rcc>
  <rcc rId="28546" sId="1" numFmtId="4">
    <oc r="G942">
      <v>0</v>
    </oc>
    <nc r="G942"/>
  </rcc>
  <rcc rId="28547" sId="1" numFmtId="4">
    <oc r="H942">
      <v>0</v>
    </oc>
    <nc r="H942"/>
  </rcc>
  <rcc rId="28548" sId="1" numFmtId="4">
    <oc r="P931">
      <v>0</v>
    </oc>
    <nc r="P931"/>
  </rcc>
  <rcc rId="28549" sId="1" numFmtId="4">
    <oc r="O931">
      <v>0</v>
    </oc>
    <nc r="O931"/>
  </rcc>
  <rcc rId="28550" sId="1" numFmtId="4">
    <oc r="K918">
      <v>0</v>
    </oc>
    <nc r="K918"/>
  </rcc>
  <rcc rId="28551" sId="1" numFmtId="4">
    <oc r="L918">
      <v>0</v>
    </oc>
    <nc r="L918"/>
  </rcc>
  <rcc rId="28552" sId="1" numFmtId="4">
    <oc r="K919">
      <v>0</v>
    </oc>
    <nc r="K919"/>
  </rcc>
  <rcc rId="28553" sId="1" numFmtId="4">
    <oc r="L919">
      <v>0</v>
    </oc>
    <nc r="L919"/>
  </rcc>
  <rcc rId="28554" sId="1" numFmtId="4">
    <oc r="K920">
      <v>0</v>
    </oc>
    <nc r="K920"/>
  </rcc>
  <rcc rId="28555" sId="1" numFmtId="4">
    <oc r="L920">
      <v>0</v>
    </oc>
    <nc r="L920"/>
  </rcc>
  <rcc rId="28556" sId="1" numFmtId="4">
    <oc r="K921">
      <v>0</v>
    </oc>
    <nc r="K921"/>
  </rcc>
  <rcc rId="28557" sId="1" numFmtId="4">
    <oc r="L921">
      <v>0</v>
    </oc>
    <nc r="L921"/>
  </rcc>
  <rcc rId="28558" sId="1" numFmtId="4">
    <oc r="K922">
      <v>0</v>
    </oc>
    <nc r="K922"/>
  </rcc>
  <rcc rId="28559" sId="1" numFmtId="4">
    <oc r="L922">
      <v>0</v>
    </oc>
    <nc r="L922"/>
  </rcc>
  <rcc rId="28560" sId="1" numFmtId="4">
    <oc r="O918">
      <v>0</v>
    </oc>
    <nc r="O918"/>
  </rcc>
  <rcc rId="28561" sId="1" numFmtId="4">
    <oc r="P918">
      <v>0</v>
    </oc>
    <nc r="P918"/>
  </rcc>
  <rcc rId="28562" sId="1" numFmtId="4">
    <oc r="O919">
      <v>0</v>
    </oc>
    <nc r="O919"/>
  </rcc>
  <rcc rId="28563" sId="1" numFmtId="4">
    <oc r="P919">
      <v>0</v>
    </oc>
    <nc r="P919"/>
  </rcc>
  <rcc rId="28564" sId="1" numFmtId="4">
    <oc r="O920">
      <v>0</v>
    </oc>
    <nc r="O920"/>
  </rcc>
  <rcc rId="28565" sId="1" numFmtId="4">
    <oc r="P920">
      <v>0</v>
    </oc>
    <nc r="P920"/>
  </rcc>
  <rcc rId="28566" sId="1" numFmtId="4">
    <oc r="O921">
      <v>0</v>
    </oc>
    <nc r="O921"/>
  </rcc>
  <rcc rId="28567" sId="1" numFmtId="4">
    <oc r="P921">
      <v>0</v>
    </oc>
    <nc r="P921"/>
  </rcc>
  <rcc rId="28568" sId="1" numFmtId="4">
    <oc r="O922">
      <v>0</v>
    </oc>
    <nc r="O922"/>
  </rcc>
  <rcc rId="28569" sId="1" numFmtId="4">
    <oc r="P922">
      <v>0</v>
    </oc>
    <nc r="P922"/>
  </rcc>
  <rcc rId="28570" sId="1" numFmtId="4">
    <oc r="K916">
      <v>0</v>
    </oc>
    <nc r="K916"/>
  </rcc>
  <rcc rId="28571" sId="1" numFmtId="4">
    <oc r="L916">
      <v>0</v>
    </oc>
    <nc r="L916"/>
  </rcc>
  <rcc rId="28572" sId="1" numFmtId="4">
    <oc r="O916">
      <v>0</v>
    </oc>
    <nc r="O916"/>
  </rcc>
  <rcc rId="28573" sId="1" numFmtId="4">
    <oc r="P916">
      <v>0</v>
    </oc>
    <nc r="P916"/>
  </rcc>
  <rcc rId="28574" sId="1" numFmtId="4">
    <oc r="K905">
      <v>0</v>
    </oc>
    <nc r="K905"/>
  </rcc>
  <rcc rId="28575" sId="1" numFmtId="4">
    <oc r="L905">
      <v>0</v>
    </oc>
    <nc r="L905"/>
  </rcc>
  <rcc rId="28576" sId="1" numFmtId="4">
    <oc r="L906">
      <v>0</v>
    </oc>
    <nc r="L906"/>
  </rcc>
  <rcc rId="28577" sId="1" numFmtId="4">
    <oc r="K906">
      <v>0</v>
    </oc>
    <nc r="K906"/>
  </rcc>
  <rcc rId="28578" sId="1" numFmtId="4">
    <oc r="G907">
      <v>0</v>
    </oc>
    <nc r="G907"/>
  </rcc>
  <rcc rId="28579" sId="1" numFmtId="4">
    <oc r="H907">
      <v>0</v>
    </oc>
    <nc r="H907"/>
  </rcc>
  <rcc rId="28580" sId="1" numFmtId="4">
    <oc r="G908">
      <v>0</v>
    </oc>
    <nc r="G908"/>
  </rcc>
  <rcc rId="28581" sId="1" numFmtId="4">
    <oc r="H908">
      <v>0</v>
    </oc>
    <nc r="H908"/>
  </rcc>
  <rcc rId="28582" sId="1" numFmtId="4">
    <oc r="O905">
      <v>0</v>
    </oc>
    <nc r="O905"/>
  </rcc>
  <rcc rId="28583" sId="1" numFmtId="4">
    <oc r="P905">
      <v>0</v>
    </oc>
    <nc r="P905"/>
  </rcc>
  <rcc rId="28584" sId="1" numFmtId="4">
    <oc r="O906">
      <v>0</v>
    </oc>
    <nc r="O906"/>
  </rcc>
  <rcc rId="28585" sId="1" numFmtId="4">
    <oc r="P906">
      <v>0</v>
    </oc>
    <nc r="P906"/>
  </rcc>
  <rcc rId="28586" sId="1" numFmtId="4">
    <oc r="O902">
      <v>0</v>
    </oc>
    <nc r="O902"/>
  </rcc>
  <rcc rId="28587" sId="1" numFmtId="4">
    <oc r="P902">
      <v>0</v>
    </oc>
    <nc r="P902"/>
  </rcc>
  <rcc rId="28588" sId="1" numFmtId="4">
    <oc r="L902">
      <v>0</v>
    </oc>
    <nc r="L902"/>
  </rcc>
  <rcc rId="28589" sId="1" numFmtId="4">
    <oc r="K902">
      <v>0</v>
    </oc>
    <nc r="K902"/>
  </rcc>
  <rcc rId="28590" sId="1" numFmtId="4">
    <oc r="F901">
      <v>0</v>
    </oc>
    <nc r="F901"/>
  </rcc>
  <rcc rId="28591" sId="1" numFmtId="4">
    <oc r="E901">
      <v>0</v>
    </oc>
    <nc r="E901"/>
  </rcc>
  <rcc rId="28592" sId="1">
    <oc r="D917">
      <f>SUM(D918:D942)</f>
    </oc>
    <nc r="D917">
      <f>SUM(D918:D942)</f>
    </nc>
  </rcc>
  <rcc rId="28593" sId="1">
    <oc r="E917">
      <f>SUM(E918:E942)</f>
    </oc>
    <nc r="E917">
      <f>SUM(E918:E942)</f>
    </nc>
  </rcc>
  <rcc rId="28594" sId="1">
    <oc r="F917">
      <f>SUM(F918:F942)</f>
    </oc>
    <nc r="F917">
      <f>SUM(F918:F942)</f>
    </nc>
  </rcc>
  <rcc rId="28595" sId="1">
    <oc r="G917">
      <f>SUM(G918:G942)</f>
    </oc>
    <nc r="G917">
      <f>SUM(G918:G942)</f>
    </nc>
  </rcc>
  <rcc rId="28596" sId="1">
    <oc r="H917">
      <f>SUM(H918:H942)</f>
    </oc>
    <nc r="H917">
      <f>SUM(H918:H942)</f>
    </nc>
  </rcc>
  <rcc rId="28597" sId="1">
    <oc r="I917">
      <f>SUM(I918:I942)</f>
    </oc>
    <nc r="I917">
      <f>SUM(I918:I942)</f>
    </nc>
  </rcc>
  <rcc rId="28598" sId="1">
    <oc r="J917">
      <f>SUM(J918:J942)</f>
    </oc>
    <nc r="J917">
      <f>SUM(J918:J942)</f>
    </nc>
  </rcc>
  <rcc rId="28599" sId="1">
    <oc r="K917">
      <f>SUM(K918:K942)</f>
    </oc>
    <nc r="K917">
      <f>SUM(K918:K942)</f>
    </nc>
  </rcc>
  <rcc rId="28600" sId="1">
    <oc r="L917">
      <f>SUM(L918:L942)</f>
    </oc>
    <nc r="L917">
      <f>SUM(L918:L942)</f>
    </nc>
  </rcc>
  <rcc rId="28601" sId="1">
    <oc r="M917">
      <f>SUM(M918:M942)</f>
    </oc>
    <nc r="M917">
      <f>SUM(M918:M942)</f>
    </nc>
  </rcc>
  <rcc rId="28602" sId="1">
    <oc r="N917">
      <f>SUM(N918:N942)</f>
    </oc>
    <nc r="N917">
      <f>SUM(N918:N942)</f>
    </nc>
  </rcc>
  <rcc rId="28603" sId="1">
    <oc r="O917">
      <f>SUM(O918:O942)</f>
    </oc>
    <nc r="O917">
      <f>SUM(O918:O942)</f>
    </nc>
  </rcc>
  <rcc rId="28604" sId="1">
    <oc r="P917">
      <f>SUM(P918:P942)</f>
    </oc>
    <nc r="P917">
      <f>SUM(P918:P942)</f>
    </nc>
  </rcc>
  <rcc rId="28605" sId="1">
    <oc r="Q917">
      <f>SUM(Q918:Q942)</f>
    </oc>
    <nc r="Q917">
      <f>SUM(Q918:Q942)</f>
    </nc>
  </rcc>
  <rcc rId="28606" sId="1">
    <oc r="D900">
      <f>SUM(D901:D916)</f>
    </oc>
    <nc r="D900">
      <f>SUM(D901:D916)</f>
    </nc>
  </rcc>
  <rcc rId="28607" sId="1">
    <oc r="E900">
      <f>SUM(E901:E916)</f>
    </oc>
    <nc r="E900">
      <f>SUM(E901:E916)</f>
    </nc>
  </rcc>
  <rcc rId="28608" sId="1">
    <oc r="F900">
      <f>SUM(F901:F916)</f>
    </oc>
    <nc r="F900">
      <f>SUM(F901:F916)</f>
    </nc>
  </rcc>
  <rcc rId="28609" sId="1">
    <oc r="G900">
      <f>SUM(G901:G916)</f>
    </oc>
    <nc r="G900">
      <f>SUM(G901:G916)</f>
    </nc>
  </rcc>
  <rcc rId="28610" sId="1">
    <oc r="H900">
      <f>SUM(H901:H916)</f>
    </oc>
    <nc r="H900">
      <f>SUM(H901:H916)</f>
    </nc>
  </rcc>
  <rcc rId="28611" sId="1">
    <oc r="I900">
      <f>SUM(I901:I916)</f>
    </oc>
    <nc r="I900">
      <f>SUM(I901:I916)</f>
    </nc>
  </rcc>
  <rcc rId="28612" sId="1">
    <oc r="J900">
      <f>SUM(J901:J916)</f>
    </oc>
    <nc r="J900">
      <f>SUM(J901:J916)</f>
    </nc>
  </rcc>
  <rcc rId="28613" sId="1">
    <oc r="K900">
      <f>SUM(K901:K916)</f>
    </oc>
    <nc r="K900">
      <f>SUM(K901:K916)</f>
    </nc>
  </rcc>
  <rcc rId="28614" sId="1">
    <oc r="L900">
      <f>SUM(L901:L916)</f>
    </oc>
    <nc r="L900">
      <f>SUM(L901:L916)</f>
    </nc>
  </rcc>
  <rcc rId="28615" sId="1">
    <oc r="M900">
      <f>SUM(M901:M916)</f>
    </oc>
    <nc r="M900">
      <f>SUM(M901:M916)</f>
    </nc>
  </rcc>
  <rcc rId="28616" sId="1">
    <oc r="N900">
      <f>SUM(N901:N916)</f>
    </oc>
    <nc r="N900">
      <f>SUM(N901:N916)</f>
    </nc>
  </rcc>
  <rcc rId="28617" sId="1">
    <oc r="O900">
      <f>SUM(O901:O916)</f>
    </oc>
    <nc r="O900">
      <f>SUM(O901:O916)</f>
    </nc>
  </rcc>
  <rcc rId="28618" sId="1">
    <oc r="P900">
      <f>SUM(P901:P916)</f>
    </oc>
    <nc r="P900">
      <f>SUM(P901:P916)</f>
    </nc>
  </rcc>
  <rcc rId="28619" sId="1">
    <oc r="Q900">
      <f>SUM(Q901:Q916)</f>
    </oc>
    <nc r="Q900">
      <f>SUM(Q901:Q916)</f>
    </nc>
  </rcc>
  <rcc rId="28620" sId="1">
    <oc r="D893">
      <f>D894+D900+D917</f>
    </oc>
    <nc r="D893">
      <f>D894+D900+D917</f>
    </nc>
  </rcc>
  <rcc rId="28621" sId="1">
    <oc r="E893">
      <f>E894+E900+E917</f>
    </oc>
    <nc r="E893">
      <f>E894+E900+E917</f>
    </nc>
  </rcc>
  <rcc rId="28622" sId="1">
    <oc r="F893">
      <f>F894+F900+F917</f>
    </oc>
    <nc r="F893">
      <f>F894+F900+F917</f>
    </nc>
  </rcc>
  <rcc rId="28623" sId="1">
    <oc r="G893">
      <f>G894+G900+G917</f>
    </oc>
    <nc r="G893">
      <f>G894+G900+G917</f>
    </nc>
  </rcc>
  <rcc rId="28624" sId="1">
    <oc r="H893">
      <f>H894+H900+H917</f>
    </oc>
    <nc r="H893">
      <f>H894+H900+H917</f>
    </nc>
  </rcc>
  <rcc rId="28625" sId="1">
    <oc r="I893">
      <f>I894+I900+I917</f>
    </oc>
    <nc r="I893">
      <f>I894+I900+I917</f>
    </nc>
  </rcc>
  <rcc rId="28626" sId="1">
    <oc r="J893">
      <f>J894+J900+J917</f>
    </oc>
    <nc r="J893">
      <f>J894+J900+J917</f>
    </nc>
  </rcc>
  <rcc rId="28627" sId="1">
    <oc r="K893">
      <f>K894+K900+K917</f>
    </oc>
    <nc r="K893">
      <f>K894+K900+K917</f>
    </nc>
  </rcc>
  <rcc rId="28628" sId="1">
    <oc r="L893">
      <f>L894+L900+L917</f>
    </oc>
    <nc r="L893">
      <f>L894+L900+L917</f>
    </nc>
  </rcc>
  <rcc rId="28629" sId="1">
    <oc r="M893">
      <f>M894+M900+M917</f>
    </oc>
    <nc r="M893">
      <f>M894+M900+M917</f>
    </nc>
  </rcc>
  <rcc rId="28630" sId="1">
    <oc r="N893">
      <f>N894+N900+N917</f>
    </oc>
    <nc r="N893">
      <f>N894+N900+N917</f>
    </nc>
  </rcc>
  <rcc rId="28631" sId="1">
    <oc r="O893">
      <f>O894+O900+O917</f>
    </oc>
    <nc r="O893">
      <f>O894+O900+O917</f>
    </nc>
  </rcc>
  <rcc rId="28632" sId="1">
    <oc r="P893">
      <f>P894+P900+P917</f>
    </oc>
    <nc r="P893">
      <f>P894+P900+P917</f>
    </nc>
  </rcc>
  <rcc rId="28633" sId="1">
    <oc r="Q893">
      <f>Q894+Q900+Q917</f>
    </oc>
    <nc r="Q893">
      <f>Q894+Q900+Q917</f>
    </nc>
  </rcc>
  <rcc rId="28634" sId="1">
    <oc r="D894">
      <f>SUM(D895:D899)</f>
    </oc>
    <nc r="D894">
      <f>SUM(D895:D899)</f>
    </nc>
  </rcc>
  <rcc rId="28635" sId="1">
    <oc r="E894">
      <f>SUM(E895:E899)</f>
    </oc>
    <nc r="E894">
      <f>SUM(E895:E899)</f>
    </nc>
  </rcc>
  <rcc rId="28636" sId="1">
    <oc r="F894">
      <f>SUM(F895:F899)</f>
    </oc>
    <nc r="F894">
      <f>SUM(F895:F899)</f>
    </nc>
  </rcc>
  <rcc rId="28637" sId="1">
    <oc r="G894">
      <f>SUM(G895:G899)</f>
    </oc>
    <nc r="G894">
      <f>SUM(G895:G899)</f>
    </nc>
  </rcc>
  <rcc rId="28638" sId="1">
    <oc r="H894">
      <f>SUM(H895:H899)</f>
    </oc>
    <nc r="H894">
      <f>SUM(H895:H899)</f>
    </nc>
  </rcc>
  <rcc rId="28639" sId="1">
    <oc r="I894">
      <f>SUM(I895:I899)</f>
    </oc>
    <nc r="I894">
      <f>SUM(I895:I899)</f>
    </nc>
  </rcc>
  <rcc rId="28640" sId="1">
    <oc r="J894">
      <f>SUM(J895:J899)</f>
    </oc>
    <nc r="J894">
      <f>SUM(J895:J899)</f>
    </nc>
  </rcc>
  <rcc rId="28641" sId="1">
    <oc r="K894">
      <f>SUM(K895:K899)</f>
    </oc>
    <nc r="K894">
      <f>SUM(K895:K899)</f>
    </nc>
  </rcc>
  <rcc rId="28642" sId="1">
    <oc r="L894">
      <f>SUM(L895:L899)</f>
    </oc>
    <nc r="L894">
      <f>SUM(L895:L899)</f>
    </nc>
  </rcc>
  <rcc rId="28643" sId="1">
    <oc r="M894">
      <f>SUM(M895:M899)</f>
    </oc>
    <nc r="M894">
      <f>SUM(M895:M899)</f>
    </nc>
  </rcc>
  <rcc rId="28644" sId="1">
    <oc r="N894">
      <f>SUM(N895:N899)</f>
    </oc>
    <nc r="N894">
      <f>SUM(N895:N899)</f>
    </nc>
  </rcc>
  <rcc rId="28645" sId="1">
    <oc r="O894">
      <f>SUM(O895:O899)</f>
    </oc>
    <nc r="O894">
      <f>SUM(O895:O899)</f>
    </nc>
  </rcc>
  <rcc rId="28646" sId="1">
    <oc r="P894">
      <f>SUM(P895:P899)</f>
    </oc>
    <nc r="P894">
      <f>SUM(P895:P899)</f>
    </nc>
  </rcc>
  <rcc rId="28647" sId="1">
    <oc r="Q894">
      <f>SUM(Q895:Q899)</f>
    </oc>
    <nc r="Q894">
      <f>SUM(Q895:Q899)</f>
    </nc>
  </rcc>
  <rcc rId="28648" sId="1" numFmtId="4">
    <oc r="D965">
      <v>0</v>
    </oc>
    <nc r="D965"/>
  </rcc>
  <rcc rId="28649" sId="1" numFmtId="4">
    <oc r="D966">
      <v>0</v>
    </oc>
    <nc r="D966"/>
  </rcc>
  <rcc rId="28650" sId="1" numFmtId="4">
    <oc r="D967">
      <v>0</v>
    </oc>
    <nc r="D967"/>
  </rcc>
  <rcc rId="28651" sId="1" numFmtId="4">
    <oc r="D968">
      <v>0</v>
    </oc>
    <nc r="D968"/>
  </rcc>
  <rcc rId="28652" sId="1" numFmtId="4">
    <oc r="E965">
      <v>0</v>
    </oc>
    <nc r="E965"/>
  </rcc>
  <rcc rId="28653" sId="1" numFmtId="4">
    <oc r="F965">
      <v>0</v>
    </oc>
    <nc r="F965"/>
  </rcc>
  <rcc rId="28654" sId="1" numFmtId="4">
    <oc r="G965">
      <v>0</v>
    </oc>
    <nc r="G965"/>
  </rcc>
  <rcc rId="28655" sId="1" numFmtId="4">
    <oc r="H965">
      <v>0</v>
    </oc>
    <nc r="H965"/>
  </rcc>
  <rcc rId="28656" sId="1" numFmtId="4">
    <oc r="I965">
      <v>0</v>
    </oc>
    <nc r="I965"/>
  </rcc>
  <rcc rId="28657" sId="1" numFmtId="4">
    <oc r="J965">
      <v>0</v>
    </oc>
    <nc r="J965"/>
  </rcc>
  <rcc rId="28658" sId="1" numFmtId="4">
    <oc r="K965">
      <v>0</v>
    </oc>
    <nc r="K965"/>
  </rcc>
  <rcc rId="28659" sId="1" numFmtId="4">
    <oc r="L965">
      <v>0</v>
    </oc>
    <nc r="L965"/>
  </rcc>
  <rcc rId="28660" sId="1" numFmtId="4">
    <oc r="M965">
      <v>0</v>
    </oc>
    <nc r="M965"/>
  </rcc>
  <rcc rId="28661" sId="1" numFmtId="4">
    <oc r="N965">
      <v>0</v>
    </oc>
    <nc r="N965"/>
  </rcc>
  <rcc rId="28662" sId="1" numFmtId="4">
    <oc r="O965">
      <v>0</v>
    </oc>
    <nc r="O965"/>
  </rcc>
  <rcc rId="28663" sId="1" numFmtId="4">
    <oc r="P965">
      <v>0</v>
    </oc>
    <nc r="P965"/>
  </rcc>
  <rcc rId="28664" sId="1" numFmtId="4">
    <oc r="G966">
      <v>0</v>
    </oc>
    <nc r="G966"/>
  </rcc>
  <rcc rId="28665" sId="1" numFmtId="4">
    <oc r="H966">
      <v>0</v>
    </oc>
    <nc r="H966"/>
  </rcc>
  <rcc rId="28666" sId="1" numFmtId="4">
    <oc r="I966">
      <v>0</v>
    </oc>
    <nc r="I966"/>
  </rcc>
  <rcc rId="28667" sId="1" numFmtId="4">
    <oc r="J966">
      <v>0</v>
    </oc>
    <nc r="J966"/>
  </rcc>
  <rcc rId="28668" sId="1" numFmtId="4">
    <oc r="K966">
      <v>0</v>
    </oc>
    <nc r="K966"/>
  </rcc>
  <rcc rId="28669" sId="1" numFmtId="4">
    <oc r="L966">
      <v>0</v>
    </oc>
    <nc r="L966"/>
  </rcc>
  <rcc rId="28670" sId="1" numFmtId="4">
    <oc r="M966">
      <v>0</v>
    </oc>
    <nc r="M966"/>
  </rcc>
  <rcc rId="28671" sId="1" numFmtId="4">
    <oc r="N966">
      <v>0</v>
    </oc>
    <nc r="N966"/>
  </rcc>
  <rcc rId="28672" sId="1" numFmtId="4">
    <oc r="O966">
      <v>0</v>
    </oc>
    <nc r="O966"/>
  </rcc>
  <rcc rId="28673" sId="1" numFmtId="4">
    <oc r="P966">
      <v>0</v>
    </oc>
    <nc r="P966"/>
  </rcc>
  <rcc rId="28674" sId="1" numFmtId="4">
    <oc r="Q966">
      <v>0</v>
    </oc>
    <nc r="Q966"/>
  </rcc>
  <rcc rId="28675" sId="1" numFmtId="4">
    <oc r="G967">
      <v>0</v>
    </oc>
    <nc r="G967"/>
  </rcc>
  <rcc rId="28676" sId="1" numFmtId="4">
    <oc r="H967">
      <v>0</v>
    </oc>
    <nc r="H967"/>
  </rcc>
  <rcc rId="28677" sId="1" numFmtId="4">
    <oc r="I967">
      <v>0</v>
    </oc>
    <nc r="I967"/>
  </rcc>
  <rcc rId="28678" sId="1" numFmtId="4">
    <oc r="J967">
      <v>0</v>
    </oc>
    <nc r="J967"/>
  </rcc>
  <rcc rId="28679" sId="1" numFmtId="4">
    <oc r="K967">
      <v>0</v>
    </oc>
    <nc r="K967"/>
  </rcc>
  <rcc rId="28680" sId="1" numFmtId="4">
    <oc r="L967">
      <v>0</v>
    </oc>
    <nc r="L967"/>
  </rcc>
  <rcc rId="28681" sId="1" numFmtId="4">
    <oc r="M967">
      <v>0</v>
    </oc>
    <nc r="M967"/>
  </rcc>
  <rcc rId="28682" sId="1" numFmtId="4">
    <oc r="N967">
      <v>0</v>
    </oc>
    <nc r="N967"/>
  </rcc>
  <rcc rId="28683" sId="1" numFmtId="4">
    <oc r="O967">
      <v>0</v>
    </oc>
    <nc r="O967"/>
  </rcc>
  <rcc rId="28684" sId="1" numFmtId="4">
    <oc r="P967">
      <v>0</v>
    </oc>
    <nc r="P967"/>
  </rcc>
  <rcc rId="28685" sId="1" numFmtId="4">
    <oc r="Q967">
      <v>0</v>
    </oc>
    <nc r="Q967"/>
  </rcc>
  <rcc rId="28686" sId="1" numFmtId="4">
    <oc r="G968">
      <v>0</v>
    </oc>
    <nc r="G968"/>
  </rcc>
  <rcc rId="28687" sId="1" numFmtId="4">
    <oc r="H968">
      <v>0</v>
    </oc>
    <nc r="H968"/>
  </rcc>
  <rcc rId="28688" sId="1" numFmtId="4">
    <oc r="I968">
      <v>0</v>
    </oc>
    <nc r="I968"/>
  </rcc>
  <rcc rId="28689" sId="1" numFmtId="4">
    <oc r="J968">
      <v>0</v>
    </oc>
    <nc r="J968"/>
  </rcc>
  <rcc rId="28690" sId="1" numFmtId="4">
    <oc r="K968">
      <v>0</v>
    </oc>
    <nc r="K968"/>
  </rcc>
  <rcc rId="28691" sId="1" numFmtId="4">
    <oc r="L968">
      <v>0</v>
    </oc>
    <nc r="L968"/>
  </rcc>
  <rcc rId="28692" sId="1" numFmtId="4">
    <oc r="M968">
      <v>0</v>
    </oc>
    <nc r="M968"/>
  </rcc>
  <rcc rId="28693" sId="1" numFmtId="4">
    <oc r="N968">
      <v>0</v>
    </oc>
    <nc r="N968"/>
  </rcc>
  <rcc rId="28694" sId="1" numFmtId="4">
    <oc r="O968">
      <v>0</v>
    </oc>
    <nc r="O968"/>
  </rcc>
  <rcc rId="28695" sId="1" numFmtId="4">
    <oc r="P968">
      <v>0</v>
    </oc>
    <nc r="P968"/>
  </rcc>
  <rcc rId="28696" sId="1" numFmtId="4">
    <oc r="Q968">
      <v>0</v>
    </oc>
    <nc r="Q968"/>
  </rcc>
  <rcc rId="28697" sId="1" numFmtId="4">
    <oc r="E970">
      <v>0</v>
    </oc>
    <nc r="E970"/>
  </rcc>
  <rcc rId="28698" sId="1" numFmtId="4">
    <oc r="E971">
      <v>0</v>
    </oc>
    <nc r="E971"/>
  </rcc>
  <rcc rId="28699" sId="1" numFmtId="4">
    <oc r="E972">
      <v>0</v>
    </oc>
    <nc r="E972"/>
  </rcc>
  <rcc rId="28700" sId="1" numFmtId="4">
    <oc r="E973">
      <v>0</v>
    </oc>
    <nc r="E973"/>
  </rcc>
  <rcc rId="28701" sId="1" numFmtId="4">
    <oc r="E974">
      <v>0</v>
    </oc>
    <nc r="E974"/>
  </rcc>
  <rcc rId="28702" sId="1" numFmtId="4">
    <oc r="E975">
      <v>0</v>
    </oc>
    <nc r="E975"/>
  </rcc>
  <rcc rId="28703" sId="1" numFmtId="4">
    <oc r="E976">
      <v>0</v>
    </oc>
    <nc r="E976"/>
  </rcc>
  <rcc rId="28704" sId="1" numFmtId="4">
    <oc r="E977">
      <v>0</v>
    </oc>
    <nc r="E977"/>
  </rcc>
  <rcc rId="28705" sId="1" numFmtId="4">
    <oc r="E978">
      <v>0</v>
    </oc>
    <nc r="E978"/>
  </rcc>
  <rcc rId="28706" sId="1" numFmtId="4">
    <oc r="D974">
      <v>0</v>
    </oc>
    <nc r="D974"/>
  </rcc>
  <rcc rId="28707" sId="1" numFmtId="4">
    <oc r="D979">
      <v>0</v>
    </oc>
    <nc r="D979"/>
  </rcc>
  <rcc rId="28708" sId="1" numFmtId="4">
    <oc r="E980">
      <v>0</v>
    </oc>
    <nc r="E980"/>
  </rcc>
  <rcc rId="28709" sId="1" numFmtId="4">
    <oc r="E981">
      <v>0</v>
    </oc>
    <nc r="E981"/>
  </rcc>
  <rcc rId="28710" sId="1" numFmtId="4">
    <oc r="E982">
      <v>0</v>
    </oc>
    <nc r="E982"/>
  </rcc>
  <rcc rId="28711" sId="1" numFmtId="4">
    <oc r="E983">
      <v>0</v>
    </oc>
    <nc r="E983"/>
  </rcc>
  <rcc rId="28712" sId="1" numFmtId="4">
    <oc r="E984">
      <v>0</v>
    </oc>
    <nc r="E984"/>
  </rcc>
  <rcc rId="28713" sId="1" numFmtId="4">
    <oc r="E985">
      <v>0</v>
    </oc>
    <nc r="E985"/>
  </rcc>
  <rcc rId="28714" sId="1" numFmtId="4">
    <oc r="E986">
      <v>0</v>
    </oc>
    <nc r="E986"/>
  </rcc>
  <rcc rId="28715" sId="1" numFmtId="4">
    <oc r="E987">
      <v>0</v>
    </oc>
    <nc r="E987"/>
  </rcc>
  <rcc rId="28716" sId="1" numFmtId="4">
    <oc r="E988">
      <v>0</v>
    </oc>
    <nc r="E988"/>
  </rcc>
  <rcc rId="28717" sId="1" numFmtId="4">
    <oc r="E989">
      <v>0</v>
    </oc>
    <nc r="E989"/>
  </rcc>
  <rcc rId="28718" sId="1" numFmtId="4">
    <oc r="D985">
      <v>0</v>
    </oc>
    <nc r="D985"/>
  </rcc>
  <rcc rId="28719" sId="1" numFmtId="4">
    <oc r="D986">
      <v>0</v>
    </oc>
    <nc r="D986"/>
  </rcc>
  <rcc rId="28720" sId="1" numFmtId="4">
    <oc r="D987">
      <v>0</v>
    </oc>
    <nc r="D987"/>
  </rcc>
  <rcc rId="28721" sId="1" numFmtId="4">
    <oc r="D988">
      <v>0</v>
    </oc>
    <nc r="D988"/>
  </rcc>
  <rcc rId="28722" sId="1" numFmtId="4">
    <oc r="D989">
      <v>0</v>
    </oc>
    <nc r="D989"/>
  </rcc>
  <rcc rId="28723" sId="1" numFmtId="4">
    <oc r="F970">
      <v>0</v>
    </oc>
    <nc r="F970"/>
  </rcc>
  <rcc rId="28724" sId="1" numFmtId="4">
    <oc r="G970">
      <v>0</v>
    </oc>
    <nc r="G970"/>
  </rcc>
  <rcc rId="28725" sId="1" numFmtId="4">
    <oc r="H970">
      <v>0</v>
    </oc>
    <nc r="H970"/>
  </rcc>
  <rcc rId="28726" sId="1" numFmtId="4">
    <oc r="I970">
      <v>0</v>
    </oc>
    <nc r="I970"/>
  </rcc>
  <rcc rId="28727" sId="1" numFmtId="4">
    <oc r="J970">
      <v>0</v>
    </oc>
    <nc r="J970"/>
  </rcc>
  <rcc rId="28728" sId="1" numFmtId="4">
    <oc r="K970">
      <v>0</v>
    </oc>
    <nc r="K970"/>
  </rcc>
  <rcc rId="28729" sId="1" numFmtId="4">
    <oc r="L970">
      <v>0</v>
    </oc>
    <nc r="L970"/>
  </rcc>
  <rcc rId="28730" sId="1" numFmtId="4">
    <oc r="M970">
      <v>0</v>
    </oc>
    <nc r="M970"/>
  </rcc>
  <rcc rId="28731" sId="1" numFmtId="4">
    <oc r="N970">
      <v>0</v>
    </oc>
    <nc r="N970"/>
  </rcc>
  <rcc rId="28732" sId="1" numFmtId="4">
    <oc r="O970">
      <v>0</v>
    </oc>
    <nc r="O970"/>
  </rcc>
  <rcc rId="28733" sId="1" numFmtId="4">
    <oc r="P970">
      <v>0</v>
    </oc>
    <nc r="P970"/>
  </rcc>
  <rcc rId="28734" sId="1" numFmtId="4">
    <oc r="F971">
      <v>0</v>
    </oc>
    <nc r="F971"/>
  </rcc>
  <rcc rId="28735" sId="1" numFmtId="4">
    <oc r="G971">
      <v>0</v>
    </oc>
    <nc r="G971"/>
  </rcc>
  <rcc rId="28736" sId="1" numFmtId="4">
    <oc r="H971">
      <v>0</v>
    </oc>
    <nc r="H971"/>
  </rcc>
  <rcc rId="28737" sId="1" numFmtId="4">
    <oc r="I971">
      <v>0</v>
    </oc>
    <nc r="I971"/>
  </rcc>
  <rcc rId="28738" sId="1" numFmtId="4">
    <oc r="J971">
      <v>0</v>
    </oc>
    <nc r="J971"/>
  </rcc>
  <rcc rId="28739" sId="1" numFmtId="4">
    <oc r="K971">
      <v>0</v>
    </oc>
    <nc r="K971"/>
  </rcc>
  <rcc rId="28740" sId="1" numFmtId="4">
    <oc r="L971">
      <v>0</v>
    </oc>
    <nc r="L971"/>
  </rcc>
  <rcc rId="28741" sId="1" numFmtId="4">
    <oc r="M971">
      <v>0</v>
    </oc>
    <nc r="M971"/>
  </rcc>
  <rcc rId="28742" sId="1" numFmtId="4">
    <oc r="N971">
      <v>0</v>
    </oc>
    <nc r="N971"/>
  </rcc>
  <rcc rId="28743" sId="1" numFmtId="4">
    <oc r="O971">
      <v>0</v>
    </oc>
    <nc r="O971"/>
  </rcc>
  <rcc rId="28744" sId="1" numFmtId="4">
    <oc r="P971">
      <v>0</v>
    </oc>
    <nc r="P971"/>
  </rcc>
  <rcc rId="28745" sId="1" numFmtId="4">
    <oc r="F972">
      <v>0</v>
    </oc>
    <nc r="F972"/>
  </rcc>
  <rcc rId="28746" sId="1" numFmtId="4">
    <oc r="G972">
      <v>0</v>
    </oc>
    <nc r="G972"/>
  </rcc>
  <rcc rId="28747" sId="1" numFmtId="4">
    <oc r="H972">
      <v>0</v>
    </oc>
    <nc r="H972"/>
  </rcc>
  <rcc rId="28748" sId="1" numFmtId="4">
    <oc r="I972">
      <v>0</v>
    </oc>
    <nc r="I972"/>
  </rcc>
  <rcc rId="28749" sId="1" numFmtId="4">
    <oc r="J972">
      <v>0</v>
    </oc>
    <nc r="J972"/>
  </rcc>
  <rcc rId="28750" sId="1" numFmtId="4">
    <oc r="K972">
      <v>0</v>
    </oc>
    <nc r="K972"/>
  </rcc>
  <rcc rId="28751" sId="1" numFmtId="4">
    <oc r="L972">
      <v>0</v>
    </oc>
    <nc r="L972"/>
  </rcc>
  <rcc rId="28752" sId="1" numFmtId="4">
    <oc r="M972">
      <v>0</v>
    </oc>
    <nc r="M972"/>
  </rcc>
  <rcc rId="28753" sId="1" numFmtId="4">
    <oc r="N972">
      <v>0</v>
    </oc>
    <nc r="N972"/>
  </rcc>
  <rcc rId="28754" sId="1" numFmtId="4">
    <oc r="O972">
      <v>0</v>
    </oc>
    <nc r="O972"/>
  </rcc>
  <rcc rId="28755" sId="1" numFmtId="4">
    <oc r="P972">
      <v>0</v>
    </oc>
    <nc r="P972"/>
  </rcc>
  <rcc rId="28756" sId="1" numFmtId="4">
    <oc r="F973">
      <v>0</v>
    </oc>
    <nc r="F973"/>
  </rcc>
  <rcc rId="28757" sId="1" numFmtId="4">
    <oc r="G973">
      <v>0</v>
    </oc>
    <nc r="G973"/>
  </rcc>
  <rcc rId="28758" sId="1" numFmtId="4">
    <oc r="H973">
      <v>0</v>
    </oc>
    <nc r="H973"/>
  </rcc>
  <rcc rId="28759" sId="1" numFmtId="4">
    <oc r="I973">
      <v>0</v>
    </oc>
    <nc r="I973"/>
  </rcc>
  <rcc rId="28760" sId="1" numFmtId="4">
    <oc r="J973">
      <v>0</v>
    </oc>
    <nc r="J973"/>
  </rcc>
  <rcc rId="28761" sId="1" numFmtId="4">
    <oc r="K973">
      <v>0</v>
    </oc>
    <nc r="K973"/>
  </rcc>
  <rcc rId="28762" sId="1" numFmtId="4">
    <oc r="L973">
      <v>0</v>
    </oc>
    <nc r="L973"/>
  </rcc>
  <rcc rId="28763" sId="1" numFmtId="4">
    <oc r="M973">
      <v>0</v>
    </oc>
    <nc r="M973"/>
  </rcc>
  <rcc rId="28764" sId="1" numFmtId="4">
    <oc r="N973">
      <v>0</v>
    </oc>
    <nc r="N973"/>
  </rcc>
  <rcc rId="28765" sId="1" numFmtId="4">
    <oc r="O973">
      <v>0</v>
    </oc>
    <nc r="O973"/>
  </rcc>
  <rcc rId="28766" sId="1" numFmtId="4">
    <oc r="P973">
      <v>0</v>
    </oc>
    <nc r="P973"/>
  </rcc>
  <rcc rId="28767" sId="1" numFmtId="4">
    <oc r="F974">
      <v>0</v>
    </oc>
    <nc r="F974"/>
  </rcc>
  <rcc rId="28768" sId="1" numFmtId="4">
    <oc r="G974">
      <v>0</v>
    </oc>
    <nc r="G974"/>
  </rcc>
  <rcc rId="28769" sId="1" numFmtId="4">
    <oc r="H974">
      <v>0</v>
    </oc>
    <nc r="H974"/>
  </rcc>
  <rcc rId="28770" sId="1" numFmtId="4">
    <oc r="I974">
      <v>0</v>
    </oc>
    <nc r="I974"/>
  </rcc>
  <rcc rId="28771" sId="1" numFmtId="4">
    <oc r="J974">
      <v>0</v>
    </oc>
    <nc r="J974"/>
  </rcc>
  <rcc rId="28772" sId="1" numFmtId="4">
    <oc r="K974">
      <v>0</v>
    </oc>
    <nc r="K974"/>
  </rcc>
  <rcc rId="28773" sId="1" numFmtId="4">
    <oc r="L974">
      <v>0</v>
    </oc>
    <nc r="L974"/>
  </rcc>
  <rcc rId="28774" sId="1" numFmtId="4">
    <oc r="M974">
      <v>0</v>
    </oc>
    <nc r="M974"/>
  </rcc>
  <rcc rId="28775" sId="1" numFmtId="4">
    <oc r="N974">
      <v>0</v>
    </oc>
    <nc r="N974"/>
  </rcc>
  <rcc rId="28776" sId="1" numFmtId="4">
    <oc r="O974">
      <v>0</v>
    </oc>
    <nc r="O974"/>
  </rcc>
  <rcc rId="28777" sId="1" numFmtId="4">
    <oc r="P974">
      <v>0</v>
    </oc>
    <nc r="P974"/>
  </rcc>
  <rcc rId="28778" sId="1" numFmtId="4">
    <oc r="F975">
      <v>0</v>
    </oc>
    <nc r="F975"/>
  </rcc>
  <rcc rId="28779" sId="1" numFmtId="4">
    <oc r="G975">
      <v>0</v>
    </oc>
    <nc r="G975"/>
  </rcc>
  <rcc rId="28780" sId="1" numFmtId="4">
    <oc r="H975">
      <v>0</v>
    </oc>
    <nc r="H975"/>
  </rcc>
  <rcc rId="28781" sId="1" numFmtId="4">
    <oc r="I975">
      <v>0</v>
    </oc>
    <nc r="I975"/>
  </rcc>
  <rcc rId="28782" sId="1" numFmtId="4">
    <oc r="J975">
      <v>0</v>
    </oc>
    <nc r="J975"/>
  </rcc>
  <rcc rId="28783" sId="1" numFmtId="4">
    <oc r="K975">
      <v>0</v>
    </oc>
    <nc r="K975"/>
  </rcc>
  <rcc rId="28784" sId="1" numFmtId="4">
    <oc r="L975">
      <v>0</v>
    </oc>
    <nc r="L975"/>
  </rcc>
  <rcc rId="28785" sId="1" numFmtId="4">
    <oc r="M975">
      <v>0</v>
    </oc>
    <nc r="M975"/>
  </rcc>
  <rcc rId="28786" sId="1" numFmtId="4">
    <oc r="N975">
      <v>0</v>
    </oc>
    <nc r="N975"/>
  </rcc>
  <rcc rId="28787" sId="1" numFmtId="4">
    <oc r="O975">
      <v>0</v>
    </oc>
    <nc r="O975"/>
  </rcc>
  <rcc rId="28788" sId="1" numFmtId="4">
    <oc r="P975">
      <v>0</v>
    </oc>
    <nc r="P975"/>
  </rcc>
  <rcc rId="28789" sId="1" numFmtId="4">
    <oc r="F976">
      <v>0</v>
    </oc>
    <nc r="F976"/>
  </rcc>
  <rcc rId="28790" sId="1" numFmtId="4">
    <oc r="F977">
      <v>0</v>
    </oc>
    <nc r="F977"/>
  </rcc>
  <rcc rId="28791" sId="1" numFmtId="4">
    <oc r="F978">
      <v>0</v>
    </oc>
    <nc r="F978"/>
  </rcc>
  <rcc rId="28792" sId="1" numFmtId="4">
    <oc r="G977">
      <v>0</v>
    </oc>
    <nc r="G977"/>
  </rcc>
  <rcc rId="28793" sId="1" numFmtId="4">
    <oc r="H977">
      <v>0</v>
    </oc>
    <nc r="H977"/>
  </rcc>
  <rcc rId="28794" sId="1" numFmtId="4">
    <oc r="I977">
      <v>0</v>
    </oc>
    <nc r="I977"/>
  </rcc>
  <rcc rId="28795" sId="1" numFmtId="4">
    <oc r="J977">
      <v>0</v>
    </oc>
    <nc r="J977"/>
  </rcc>
  <rcc rId="28796" sId="1" numFmtId="4">
    <oc r="K977">
      <v>0</v>
    </oc>
    <nc r="K977"/>
  </rcc>
  <rcc rId="28797" sId="1" numFmtId="4">
    <oc r="L977">
      <v>0</v>
    </oc>
    <nc r="L977"/>
  </rcc>
  <rcc rId="28798" sId="1" numFmtId="4">
    <oc r="M977">
      <v>0</v>
    </oc>
    <nc r="M977"/>
  </rcc>
  <rcc rId="28799" sId="1" numFmtId="4">
    <oc r="N977">
      <v>0</v>
    </oc>
    <nc r="N977"/>
  </rcc>
  <rcc rId="28800" sId="1" numFmtId="4">
    <oc r="O977">
      <v>0</v>
    </oc>
    <nc r="O977"/>
  </rcc>
  <rcc rId="28801" sId="1" numFmtId="4">
    <oc r="P977">
      <v>0</v>
    </oc>
    <nc r="P977"/>
  </rcc>
  <rcc rId="28802" sId="1" numFmtId="4">
    <oc r="Q977">
      <v>0</v>
    </oc>
    <nc r="Q977"/>
  </rcc>
  <rcc rId="28803" sId="1" numFmtId="4">
    <oc r="G978">
      <v>0</v>
    </oc>
    <nc r="G978"/>
  </rcc>
  <rcc rId="28804" sId="1" numFmtId="4">
    <oc r="H978">
      <v>0</v>
    </oc>
    <nc r="H978"/>
  </rcc>
  <rcc rId="28805" sId="1" numFmtId="4">
    <oc r="I978">
      <v>0</v>
    </oc>
    <nc r="I978"/>
  </rcc>
  <rcc rId="28806" sId="1" numFmtId="4">
    <oc r="J978">
      <v>0</v>
    </oc>
    <nc r="J978"/>
  </rcc>
  <rcc rId="28807" sId="1" numFmtId="4">
    <oc r="K978">
      <v>0</v>
    </oc>
    <nc r="K978"/>
  </rcc>
  <rcc rId="28808" sId="1" numFmtId="4">
    <oc r="L978">
      <v>0</v>
    </oc>
    <nc r="L978"/>
  </rcc>
  <rcc rId="28809" sId="1" numFmtId="4">
    <oc r="M978">
      <v>0</v>
    </oc>
    <nc r="M978"/>
  </rcc>
  <rcc rId="28810" sId="1" numFmtId="4">
    <oc r="N978">
      <v>0</v>
    </oc>
    <nc r="N978"/>
  </rcc>
  <rcc rId="28811" sId="1" numFmtId="4">
    <oc r="O978">
      <v>0</v>
    </oc>
    <nc r="O978"/>
  </rcc>
  <rcc rId="28812" sId="1" numFmtId="4">
    <oc r="P978">
      <v>0</v>
    </oc>
    <nc r="P978"/>
  </rcc>
  <rcc rId="28813" sId="1" numFmtId="4">
    <oc r="Q978">
      <v>0</v>
    </oc>
    <nc r="Q978"/>
  </rcc>
  <rcc rId="28814" sId="1" numFmtId="4">
    <oc r="G979">
      <v>0</v>
    </oc>
    <nc r="G979"/>
  </rcc>
  <rcc rId="28815" sId="1" numFmtId="4">
    <oc r="H979">
      <v>0</v>
    </oc>
    <nc r="H979"/>
  </rcc>
  <rcc rId="28816" sId="1" numFmtId="4">
    <oc r="I979">
      <v>0</v>
    </oc>
    <nc r="I979"/>
  </rcc>
  <rcc rId="28817" sId="1" numFmtId="4">
    <oc r="J979">
      <v>0</v>
    </oc>
    <nc r="J979"/>
  </rcc>
  <rcc rId="28818" sId="1" numFmtId="4">
    <oc r="K979">
      <v>0</v>
    </oc>
    <nc r="K979"/>
  </rcc>
  <rcc rId="28819" sId="1" numFmtId="4">
    <oc r="L979">
      <v>0</v>
    </oc>
    <nc r="L979"/>
  </rcc>
  <rcc rId="28820" sId="1" numFmtId="4">
    <oc r="M979">
      <v>0</v>
    </oc>
    <nc r="M979"/>
  </rcc>
  <rcc rId="28821" sId="1" numFmtId="4">
    <oc r="N979">
      <v>0</v>
    </oc>
    <nc r="N979"/>
  </rcc>
  <rcc rId="28822" sId="1" numFmtId="4">
    <oc r="O979">
      <v>0</v>
    </oc>
    <nc r="O979"/>
  </rcc>
  <rcc rId="28823" sId="1" numFmtId="4">
    <oc r="P979">
      <v>0</v>
    </oc>
    <nc r="P979"/>
  </rcc>
  <rcc rId="28824" sId="1" numFmtId="4">
    <oc r="Q979">
      <v>0</v>
    </oc>
    <nc r="Q979"/>
  </rcc>
  <rcc rId="28825" sId="1" numFmtId="4">
    <oc r="G980">
      <v>0</v>
    </oc>
    <nc r="G980"/>
  </rcc>
  <rcc rId="28826" sId="1" numFmtId="4">
    <oc r="H980">
      <v>0</v>
    </oc>
    <nc r="H980"/>
  </rcc>
  <rcc rId="28827" sId="1" numFmtId="4">
    <oc r="I980">
      <v>0</v>
    </oc>
    <nc r="I980"/>
  </rcc>
  <rcc rId="28828" sId="1" numFmtId="4">
    <oc r="J980">
      <v>0</v>
    </oc>
    <nc r="J980"/>
  </rcc>
  <rcc rId="28829" sId="1" numFmtId="4">
    <oc r="K980">
      <v>0</v>
    </oc>
    <nc r="K980"/>
  </rcc>
  <rcc rId="28830" sId="1" numFmtId="4">
    <oc r="L980">
      <v>0</v>
    </oc>
    <nc r="L980"/>
  </rcc>
  <rcc rId="28831" sId="1" numFmtId="4">
    <oc r="M980">
      <v>0</v>
    </oc>
    <nc r="M980"/>
  </rcc>
  <rcc rId="28832" sId="1" numFmtId="4">
    <oc r="N980">
      <v>0</v>
    </oc>
    <nc r="N980"/>
  </rcc>
  <rcc rId="28833" sId="1" numFmtId="4">
    <oc r="O980">
      <v>0</v>
    </oc>
    <nc r="O980"/>
  </rcc>
  <rcc rId="28834" sId="1" numFmtId="4">
    <oc r="P980">
      <v>0</v>
    </oc>
    <nc r="P980"/>
  </rcc>
  <rcc rId="28835" sId="1" numFmtId="4">
    <oc r="Q980">
      <v>0</v>
    </oc>
    <nc r="Q980"/>
  </rcc>
  <rcc rId="28836" sId="1" numFmtId="4">
    <oc r="G981">
      <v>0</v>
    </oc>
    <nc r="G981"/>
  </rcc>
  <rcc rId="28837" sId="1" numFmtId="4">
    <oc r="H981">
      <v>0</v>
    </oc>
    <nc r="H981"/>
  </rcc>
  <rcc rId="28838" sId="1" numFmtId="4">
    <oc r="I981">
      <v>0</v>
    </oc>
    <nc r="I981"/>
  </rcc>
  <rcc rId="28839" sId="1" numFmtId="4">
    <oc r="J981">
      <v>0</v>
    </oc>
    <nc r="J981"/>
  </rcc>
  <rcc rId="28840" sId="1" numFmtId="4">
    <oc r="K981">
      <v>0</v>
    </oc>
    <nc r="K981"/>
  </rcc>
  <rcc rId="28841" sId="1" numFmtId="4">
    <oc r="L981">
      <v>0</v>
    </oc>
    <nc r="L981"/>
  </rcc>
  <rcc rId="28842" sId="1" numFmtId="4">
    <oc r="M981">
      <v>0</v>
    </oc>
    <nc r="M981"/>
  </rcc>
  <rcc rId="28843" sId="1" numFmtId="4">
    <oc r="N981">
      <v>0</v>
    </oc>
    <nc r="N981"/>
  </rcc>
  <rcc rId="28844" sId="1" numFmtId="4">
    <oc r="O981">
      <v>0</v>
    </oc>
    <nc r="O981"/>
  </rcc>
  <rcc rId="28845" sId="1" numFmtId="4">
    <oc r="P981">
      <v>0</v>
    </oc>
    <nc r="P981"/>
  </rcc>
  <rcc rId="28846" sId="1" numFmtId="4">
    <oc r="Q981">
      <v>0</v>
    </oc>
    <nc r="Q981"/>
  </rcc>
  <rcc rId="28847" sId="1" numFmtId="4">
    <oc r="G982">
      <v>0</v>
    </oc>
    <nc r="G982"/>
  </rcc>
  <rcc rId="28848" sId="1" numFmtId="4">
    <oc r="H982">
      <v>0</v>
    </oc>
    <nc r="H982"/>
  </rcc>
  <rcc rId="28849" sId="1" numFmtId="4">
    <oc r="I982">
      <v>0</v>
    </oc>
    <nc r="I982"/>
  </rcc>
  <rcc rId="28850" sId="1" numFmtId="4">
    <oc r="J982">
      <v>0</v>
    </oc>
    <nc r="J982"/>
  </rcc>
  <rcc rId="28851" sId="1" numFmtId="4">
    <oc r="K982">
      <v>0</v>
    </oc>
    <nc r="K982"/>
  </rcc>
  <rcc rId="28852" sId="1" numFmtId="4">
    <oc r="L982">
      <v>0</v>
    </oc>
    <nc r="L982"/>
  </rcc>
  <rcc rId="28853" sId="1" numFmtId="4">
    <oc r="M982">
      <v>0</v>
    </oc>
    <nc r="M982"/>
  </rcc>
  <rcc rId="28854" sId="1" numFmtId="4">
    <oc r="N982">
      <v>0</v>
    </oc>
    <nc r="N982"/>
  </rcc>
  <rcc rId="28855" sId="1" numFmtId="4">
    <oc r="O982">
      <v>0</v>
    </oc>
    <nc r="O982"/>
  </rcc>
  <rcc rId="28856" sId="1" numFmtId="4">
    <oc r="P982">
      <v>0</v>
    </oc>
    <nc r="P982"/>
  </rcc>
  <rcc rId="28857" sId="1" numFmtId="4">
    <oc r="Q982">
      <v>0</v>
    </oc>
    <nc r="Q982"/>
  </rcc>
  <rcc rId="28858" sId="1" numFmtId="4">
    <oc r="Q975">
      <v>0</v>
    </oc>
    <nc r="Q975"/>
  </rcc>
  <rcc rId="28859" sId="1" numFmtId="4">
    <oc r="I976">
      <v>0</v>
    </oc>
    <nc r="I976"/>
  </rcc>
  <rcc rId="28860" sId="1" numFmtId="4">
    <oc r="J976">
      <v>0</v>
    </oc>
    <nc r="J976"/>
  </rcc>
  <rcc rId="28861" sId="1" numFmtId="4">
    <oc r="K976">
      <v>0</v>
    </oc>
    <nc r="K976"/>
  </rcc>
  <rcc rId="28862" sId="1" numFmtId="4">
    <oc r="L976">
      <v>0</v>
    </oc>
    <nc r="L976"/>
  </rcc>
  <rcc rId="28863" sId="1" numFmtId="4">
    <oc r="M976">
      <v>0</v>
    </oc>
    <nc r="M976"/>
  </rcc>
  <rcc rId="28864" sId="1" numFmtId="4">
    <oc r="N976">
      <v>0</v>
    </oc>
    <nc r="N976"/>
  </rcc>
  <rcc rId="28865" sId="1" numFmtId="4">
    <oc r="O976">
      <v>0</v>
    </oc>
    <nc r="O976"/>
  </rcc>
  <rcc rId="28866" sId="1" numFmtId="4">
    <oc r="P976">
      <v>0</v>
    </oc>
    <nc r="P976"/>
  </rcc>
  <rcc rId="28867" sId="1" numFmtId="4">
    <oc r="Q976">
      <v>0</v>
    </oc>
    <nc r="Q976"/>
  </rcc>
  <rcc rId="28868" sId="1" numFmtId="4">
    <oc r="Q970">
      <v>0</v>
    </oc>
    <nc r="Q970"/>
  </rcc>
  <rcc rId="28869" sId="1" numFmtId="4">
    <oc r="Q971">
      <v>0</v>
    </oc>
    <nc r="Q971"/>
  </rcc>
  <rcc rId="28870" sId="1" numFmtId="4">
    <oc r="Q972">
      <v>0</v>
    </oc>
    <nc r="Q972"/>
  </rcc>
  <rcc rId="28871" sId="1" numFmtId="4">
    <oc r="Q973">
      <v>0</v>
    </oc>
    <nc r="Q973"/>
  </rcc>
  <rcc rId="28872" sId="1" numFmtId="4">
    <oc r="F980">
      <v>0</v>
    </oc>
    <nc r="F980"/>
  </rcc>
  <rcc rId="28873" sId="1" numFmtId="4">
    <oc r="F981">
      <v>0</v>
    </oc>
    <nc r="F981"/>
  </rcc>
  <rcc rId="28874" sId="1" numFmtId="4">
    <oc r="F982">
      <v>0</v>
    </oc>
    <nc r="F982"/>
  </rcc>
  <rcc rId="28875" sId="1" numFmtId="4">
    <oc r="F983">
      <v>0</v>
    </oc>
    <nc r="F983"/>
  </rcc>
  <rcc rId="28876" sId="1" numFmtId="4">
    <oc r="F984">
      <v>0</v>
    </oc>
    <nc r="F984"/>
  </rcc>
  <rcc rId="28877" sId="1" numFmtId="4">
    <oc r="F985">
      <v>0</v>
    </oc>
    <nc r="F985"/>
  </rcc>
  <rcc rId="28878" sId="1" numFmtId="4">
    <oc r="F986">
      <v>0</v>
    </oc>
    <nc r="F986"/>
  </rcc>
  <rcc rId="28879" sId="1" numFmtId="4">
    <oc r="F987">
      <v>0</v>
    </oc>
    <nc r="F987"/>
  </rcc>
  <rcc rId="28880" sId="1" numFmtId="4">
    <oc r="F988">
      <v>0</v>
    </oc>
    <nc r="F988"/>
  </rcc>
  <rcc rId="28881" sId="1" numFmtId="4">
    <oc r="F989">
      <v>0</v>
    </oc>
    <nc r="F989"/>
  </rcc>
  <rcc rId="28882" sId="1" numFmtId="4">
    <oc r="G983">
      <v>0</v>
    </oc>
    <nc r="G983"/>
  </rcc>
  <rcc rId="28883" sId="1" numFmtId="4">
    <oc r="H983">
      <v>0</v>
    </oc>
    <nc r="H983"/>
  </rcc>
  <rcc rId="28884" sId="1" numFmtId="4">
    <oc r="I983">
      <v>0</v>
    </oc>
    <nc r="I983"/>
  </rcc>
  <rcc rId="28885" sId="1" numFmtId="4">
    <oc r="J983">
      <v>0</v>
    </oc>
    <nc r="J983"/>
  </rcc>
  <rcc rId="28886" sId="1" numFmtId="4">
    <oc r="K983">
      <v>0</v>
    </oc>
    <nc r="K983"/>
  </rcc>
  <rcc rId="28887" sId="1" numFmtId="4">
    <oc r="L983">
      <v>0</v>
    </oc>
    <nc r="L983"/>
  </rcc>
  <rcc rId="28888" sId="1" numFmtId="4">
    <oc r="M983">
      <v>0</v>
    </oc>
    <nc r="M983"/>
  </rcc>
  <rcc rId="28889" sId="1" numFmtId="4">
    <oc r="N983">
      <v>0</v>
    </oc>
    <nc r="N983"/>
  </rcc>
  <rcc rId="28890" sId="1" numFmtId="4">
    <oc r="O983">
      <v>0</v>
    </oc>
    <nc r="O983"/>
  </rcc>
  <rcc rId="28891" sId="1" numFmtId="4">
    <oc r="P983">
      <v>0</v>
    </oc>
    <nc r="P983"/>
  </rcc>
  <rcc rId="28892" sId="1" numFmtId="4">
    <oc r="Q983">
      <v>0</v>
    </oc>
    <nc r="Q983"/>
  </rcc>
  <rcc rId="28893" sId="1" numFmtId="4">
    <oc r="Q984">
      <v>0</v>
    </oc>
    <nc r="Q984"/>
  </rcc>
  <rcc rId="28894" sId="1" numFmtId="4">
    <oc r="Q985">
      <v>0</v>
    </oc>
    <nc r="Q985"/>
  </rcc>
  <rcc rId="28895" sId="1" numFmtId="4">
    <oc r="Q986">
      <v>0</v>
    </oc>
    <nc r="Q986"/>
  </rcc>
  <rcc rId="28896" sId="1" numFmtId="4">
    <oc r="Q987">
      <v>0</v>
    </oc>
    <nc r="Q987"/>
  </rcc>
  <rcc rId="28897" sId="1" numFmtId="4">
    <oc r="Q988">
      <v>0</v>
    </oc>
    <nc r="Q988"/>
  </rcc>
  <rcc rId="28898" sId="1" numFmtId="4">
    <oc r="Q989">
      <v>0</v>
    </oc>
    <nc r="Q989"/>
  </rcc>
  <rcc rId="28899" sId="1" numFmtId="4">
    <oc r="M984">
      <v>0</v>
    </oc>
    <nc r="M984"/>
  </rcc>
  <rcc rId="28900" sId="1" numFmtId="4">
    <oc r="N984">
      <v>0</v>
    </oc>
    <nc r="N984"/>
  </rcc>
  <rcc rId="28901" sId="1" numFmtId="4">
    <oc r="M985">
      <v>0</v>
    </oc>
    <nc r="M985"/>
  </rcc>
  <rcc rId="28902" sId="1" numFmtId="4">
    <oc r="N985">
      <v>0</v>
    </oc>
    <nc r="N985"/>
  </rcc>
  <rcc rId="28903" sId="1" numFmtId="4">
    <oc r="M986">
      <v>0</v>
    </oc>
    <nc r="M986"/>
  </rcc>
  <rcc rId="28904" sId="1" numFmtId="4">
    <oc r="N986">
      <v>0</v>
    </oc>
    <nc r="N986"/>
  </rcc>
  <rcc rId="28905" sId="1" numFmtId="4">
    <oc r="M987">
      <v>0</v>
    </oc>
    <nc r="M987"/>
  </rcc>
  <rcc rId="28906" sId="1" numFmtId="4">
    <oc r="N987">
      <v>0</v>
    </oc>
    <nc r="N987"/>
  </rcc>
  <rcc rId="28907" sId="1" numFmtId="4">
    <oc r="M988">
      <v>0</v>
    </oc>
    <nc r="M988"/>
  </rcc>
  <rcc rId="28908" sId="1" numFmtId="4">
    <oc r="N988">
      <v>0</v>
    </oc>
    <nc r="N988"/>
  </rcc>
  <rcc rId="28909" sId="1" numFmtId="4">
    <oc r="M989">
      <v>0</v>
    </oc>
    <nc r="M989"/>
  </rcc>
  <rcc rId="28910" sId="1" numFmtId="4">
    <oc r="N989">
      <v>0</v>
    </oc>
    <nc r="N989"/>
  </rcc>
  <rcc rId="28911" sId="1" numFmtId="4">
    <oc r="I984">
      <v>0</v>
    </oc>
    <nc r="I984"/>
  </rcc>
  <rcc rId="28912" sId="1" numFmtId="4">
    <oc r="J984">
      <v>0</v>
    </oc>
    <nc r="J984"/>
  </rcc>
  <rcc rId="28913" sId="1" numFmtId="4">
    <oc r="K984">
      <v>0</v>
    </oc>
    <nc r="K984"/>
  </rcc>
  <rcc rId="28914" sId="1" numFmtId="4">
    <oc r="L984">
      <v>0</v>
    </oc>
    <nc r="L984"/>
  </rcc>
  <rcc rId="28915" sId="1" numFmtId="4">
    <oc r="O984">
      <v>0</v>
    </oc>
    <nc r="O984"/>
  </rcc>
  <rcc rId="28916" sId="1" numFmtId="4">
    <oc r="P984">
      <v>0</v>
    </oc>
    <nc r="P984"/>
  </rcc>
  <rcc rId="28917" sId="1" numFmtId="4">
    <oc r="I985">
      <v>0</v>
    </oc>
    <nc r="I985"/>
  </rcc>
  <rcc rId="28918" sId="1" numFmtId="4">
    <oc r="J985">
      <v>0</v>
    </oc>
    <nc r="J985"/>
  </rcc>
  <rcc rId="28919" sId="1" numFmtId="4">
    <oc r="K985">
      <v>0</v>
    </oc>
    <nc r="K985"/>
  </rcc>
  <rcc rId="28920" sId="1" numFmtId="4">
    <oc r="L985">
      <v>0</v>
    </oc>
    <nc r="L985"/>
  </rcc>
  <rcc rId="28921" sId="1" numFmtId="4">
    <oc r="O985">
      <v>0</v>
    </oc>
    <nc r="O985"/>
  </rcc>
  <rcc rId="28922" sId="1" numFmtId="4">
    <oc r="P985">
      <v>0</v>
    </oc>
    <nc r="P985"/>
  </rcc>
  <rcc rId="28923" sId="1" numFmtId="4">
    <oc r="G986">
      <v>0</v>
    </oc>
    <nc r="G986"/>
  </rcc>
  <rcc rId="28924" sId="1" numFmtId="4">
    <oc r="H986">
      <v>0</v>
    </oc>
    <nc r="H986"/>
  </rcc>
  <rcc rId="28925" sId="1" numFmtId="4">
    <oc r="I986">
      <v>0</v>
    </oc>
    <nc r="I986"/>
  </rcc>
  <rcc rId="28926" sId="1" numFmtId="4">
    <oc r="J986">
      <v>0</v>
    </oc>
    <nc r="J986"/>
  </rcc>
  <rcc rId="28927" sId="1" numFmtId="4">
    <oc r="G987">
      <v>0</v>
    </oc>
    <nc r="G987"/>
  </rcc>
  <rcc rId="28928" sId="1" numFmtId="4">
    <oc r="H987">
      <v>0</v>
    </oc>
    <nc r="H987"/>
  </rcc>
  <rcc rId="28929" sId="1" numFmtId="4">
    <oc r="I987">
      <v>0</v>
    </oc>
    <nc r="I987"/>
  </rcc>
  <rcc rId="28930" sId="1" numFmtId="4">
    <oc r="J987">
      <v>0</v>
    </oc>
    <nc r="J987"/>
  </rcc>
  <rcc rId="28931" sId="1" numFmtId="4">
    <oc r="I988">
      <v>0</v>
    </oc>
    <nc r="I988"/>
  </rcc>
  <rcc rId="28932" sId="1" numFmtId="4">
    <oc r="J988">
      <v>0</v>
    </oc>
    <nc r="J988"/>
  </rcc>
  <rcc rId="28933" sId="1" numFmtId="4">
    <oc r="I989">
      <v>0</v>
    </oc>
    <nc r="I989"/>
  </rcc>
  <rcc rId="28934" sId="1" numFmtId="4">
    <oc r="J989">
      <v>0</v>
    </oc>
    <nc r="J989"/>
  </rcc>
  <rcc rId="28935" sId="1" numFmtId="4">
    <oc r="O987">
      <v>0</v>
    </oc>
    <nc r="O987"/>
  </rcc>
  <rcc rId="28936" sId="1" numFmtId="4">
    <oc r="P987">
      <v>0</v>
    </oc>
    <nc r="P987"/>
  </rcc>
  <rcc rId="28937" sId="1" numFmtId="4">
    <oc r="O988">
      <v>0</v>
    </oc>
    <nc r="O988"/>
  </rcc>
  <rcc rId="28938" sId="1" numFmtId="4">
    <oc r="P988">
      <v>0</v>
    </oc>
    <nc r="P988"/>
  </rcc>
  <rcv guid="{52C56C69-E76E-46A4-93DC-3FEF3C34E98B}" action="delete"/>
  <rdn rId="0" localSheetId="1" customView="1" name="Z_52C56C69_E76E_46A4_93DC_3FEF3C34E98B_.wvu.PrintArea" hidden="1" oldHidden="1">
    <formula>'Лист 1'!$A$1:$R$1868</formula>
    <oldFormula>'Лист 1'!$A$1:$R$1868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1'!$A$14:$S$1852</formula>
    <oldFormula>'Лист 1'!$A$14:$S$1852</oldFormula>
  </rdn>
  <rcv guid="{52C56C69-E76E-46A4-93DC-3FEF3C34E98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7710" sId="1">
    <oc r="A10" t="inlineStr">
      <is>
        <t>Отмечены МО, к которым не имеется замечаний</t>
      </is>
    </oc>
    <nc r="A10"/>
  </rcc>
  <rcc rId="17711" sId="1">
    <oc r="A11" t="inlineStr">
      <is>
        <t>Требуется небольшая корректировка( тех.характеристики, разбивка на этапы)</t>
      </is>
    </oc>
    <nc r="A11"/>
  </rcc>
  <rcc rId="17712" sId="1">
    <oc r="A12" t="inlineStr">
      <is>
        <t>Серьезные ошибки, связанные в основном с расхождениями с акт.программой, или вовсе с отсутствием предоставленных сведений</t>
      </is>
    </oc>
    <nc r="A12"/>
  </rcc>
  <rcc rId="17713" sId="1">
    <oc r="A13" t="inlineStr">
      <is>
        <t>Необходимо занесение данных в данные ячейки, полная переработка КСП</t>
      </is>
    </oc>
    <nc r="A13"/>
  </rcc>
  <rfmt sheetId="1" sqref="A10:F13">
    <dxf>
      <fill>
        <patternFill>
          <bgColor theme="0"/>
        </patternFill>
      </fill>
    </dxf>
  </rfmt>
  <rfmt sheetId="1" sqref="A18:R1861">
    <dxf>
      <fill>
        <patternFill>
          <bgColor theme="0"/>
        </patternFill>
      </fill>
    </dxf>
  </rfmt>
  <rfmt sheetId="1" sqref="A10:A12" start="0" length="0">
    <dxf>
      <border>
        <left/>
      </border>
    </dxf>
  </rfmt>
  <rfmt sheetId="1" sqref="A10:E10" start="0" length="0">
    <dxf>
      <border>
        <top/>
      </border>
    </dxf>
  </rfmt>
  <rfmt sheetId="1" sqref="E10:E12" start="0" length="0">
    <dxf>
      <border>
        <right/>
      </border>
    </dxf>
  </rfmt>
  <rfmt sheetId="1" sqref="A12:E12" start="0" length="0">
    <dxf>
      <border>
        <bottom/>
      </border>
    </dxf>
  </rfmt>
  <rfmt sheetId="1" sqref="A10:E12">
    <dxf>
      <border>
        <top/>
        <bottom/>
        <horizontal/>
      </border>
    </dxf>
  </rfmt>
  <rfmt sheetId="1" sqref="B14" start="0" length="0">
    <dxf>
      <border>
        <top style="thin">
          <color indexed="64"/>
        </top>
      </border>
    </dxf>
  </rfmt>
  <rfmt sheetId="1" sqref="A14" start="0" length="0">
    <dxf>
      <border>
        <top style="thin">
          <color indexed="64"/>
        </top>
      </border>
    </dxf>
  </rfmt>
  <rfmt sheetId="1" sqref="C14" start="0" length="0">
    <dxf>
      <border>
        <top style="thin">
          <color indexed="64"/>
        </top>
      </border>
    </dxf>
  </rfmt>
  <rfmt sheetId="1" sqref="D14:N14" start="0" length="0">
    <dxf>
      <border>
        <top style="thin">
          <color indexed="64"/>
        </top>
      </border>
    </dxf>
  </rfmt>
  <rcv guid="{52C56C69-E76E-46A4-93DC-3FEF3C34E98B}" action="delete"/>
  <rdn rId="0" localSheetId="1" customView="1" name="Z_52C56C69_E76E_46A4_93DC_3FEF3C34E98B_.wvu.PrintArea" hidden="1" oldHidden="1">
    <formula>'Лист 1'!$A$1:$R$1875</formula>
    <oldFormula>'Лист 1'!$A$1:$R$1875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C1348:Q1367" start="0" length="2147483647">
    <dxf>
      <font>
        <name val="Times New Roman"/>
        <scheme val="none"/>
      </font>
    </dxf>
  </rfmt>
  <rcv guid="{52C56C69-E76E-46A4-93DC-3FEF3C34E98B}" action="delete"/>
  <rdn rId="0" localSheetId="1" customView="1" name="Z_52C56C69_E76E_46A4_93DC_3FEF3C34E98B_.wvu.PrintArea" hidden="1" oldHidden="1">
    <formula>'Лист 1'!$A$1:$R$1879</formula>
    <oldFormula>'Лист 1'!$A$1:$R$1879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rc rId="16769" sId="1" ref="A1774:XFD1774" action="insertRow"/>
  <rm rId="16770" sheetId="1" source="A1769:XFD1769" destination="A1774:XFD1774" sourceSheetId="1">
    <rfmt sheetId="1" xfDxf="1" sqref="A1774:XFD1774" start="0" length="0">
      <dxf>
        <font>
          <sz val="14"/>
          <name val="Times New Roman"/>
          <scheme val="none"/>
        </font>
      </dxf>
    </rfmt>
    <rfmt sheetId="1" sqref="A1774" start="0" length="0">
      <dxf>
        <font>
          <sz val="14"/>
          <color indexed="8"/>
          <name val="Times New Roman"/>
          <scheme val="none"/>
        </font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74" start="0" length="0">
      <dxf>
        <font>
          <sz val="14"/>
          <color indexed="8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4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74" start="0" length="0">
      <dxf>
        <font>
          <sz val="14"/>
          <color indexed="8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74" start="0" length="0">
      <dxf>
        <font>
          <sz val="14"/>
          <color indexed="8"/>
          <name val="Times New Roman"/>
          <scheme val="none"/>
        </font>
        <numFmt numFmtId="3" formatCode="#,##0"/>
        <alignment horizontal="right" readingOrder="0"/>
      </dxf>
    </rfmt>
  </rm>
  <rrc rId="16771" sId="1" ref="A1769:XFD1769" action="deleteRow">
    <rfmt sheetId="1" xfDxf="1" sqref="A1769:XFD1769" start="0" length="0">
      <dxf>
        <font>
          <sz val="14"/>
          <name val="Times New Roman"/>
          <scheme val="none"/>
        </font>
      </dxf>
    </rfmt>
    <rfmt sheetId="1" sqref="A1769" start="0" length="0">
      <dxf>
        <alignment horizontal="center" readingOrder="0"/>
      </dxf>
    </rfmt>
    <rfmt sheetId="1" sqref="K1769" start="0" length="0">
      <dxf>
        <alignment horizontal="right" readingOrder="0"/>
      </dxf>
    </rfmt>
  </rrc>
  <rcc rId="16772" sId="1">
    <oc r="A1773">
      <v>1</v>
    </oc>
    <nc r="A1773">
      <v>3</v>
    </nc>
  </rcc>
  <rcc rId="16773" sId="1">
    <oc r="A1769">
      <v>2</v>
    </oc>
    <nc r="A1769">
      <v>1</v>
    </nc>
  </rcc>
  <rcc rId="16774" sId="1" numFmtId="4">
    <oc r="C1768">
      <v>2352132</v>
    </oc>
    <nc r="C1768">
      <f>C1769</f>
    </nc>
  </rcc>
  <rcc rId="16775" sId="1">
    <nc r="D1768">
      <f>D1769</f>
    </nc>
  </rcc>
  <rcc rId="16776" sId="1">
    <nc r="E1768">
      <f>E1769</f>
    </nc>
  </rcc>
  <rcc rId="16777" sId="1">
    <nc r="F1768">
      <f>F1769</f>
    </nc>
  </rcc>
  <rcc rId="16778" sId="1" numFmtId="4">
    <oc r="G1768">
      <v>307.5</v>
    </oc>
    <nc r="G1768">
      <f>G1769</f>
    </nc>
  </rcc>
  <rcc rId="16779" sId="1" numFmtId="4">
    <oc r="H1768">
      <v>1236130</v>
    </oc>
    <nc r="H1768">
      <f>H1769</f>
    </nc>
  </rcc>
  <rcc rId="16780" sId="1">
    <nc r="I1768">
      <f>I1769</f>
    </nc>
  </rcc>
  <rcc rId="16781" sId="1">
    <nc r="J1768">
      <f>J1769</f>
    </nc>
  </rcc>
  <rcc rId="16782" sId="1" numFmtId="4">
    <oc r="K1768">
      <v>700</v>
    </oc>
    <nc r="K1768">
      <f>K1769</f>
    </nc>
  </rcc>
  <rcc rId="16783" sId="1" numFmtId="4">
    <oc r="L1768">
      <v>744002</v>
    </oc>
    <nc r="L1768">
      <f>L1769</f>
    </nc>
  </rcc>
  <rcc rId="16784" sId="1">
    <nc r="M1768">
      <f>M1769</f>
    </nc>
  </rcc>
  <rcc rId="16785" sId="1">
    <nc r="N1768">
      <f>N1769</f>
    </nc>
  </rcc>
  <rcc rId="16786" sId="1" numFmtId="4">
    <oc r="O1768">
      <v>700</v>
    </oc>
    <nc r="O1768">
      <f>O1769</f>
    </nc>
  </rcc>
  <rcc rId="16787" sId="1" numFmtId="4">
    <oc r="P1768">
      <v>372000</v>
    </oc>
    <nc r="P1768">
      <f>P1769</f>
    </nc>
  </rcc>
  <rcc rId="16788" sId="1">
    <nc r="Q1768">
      <f>Q1769</f>
    </nc>
  </rcc>
  <rcc rId="16789" sId="1" numFmtId="4">
    <oc r="C1770">
      <v>1260166</v>
    </oc>
    <nc r="C1770">
      <f>C1771+C1772+C1773</f>
    </nc>
  </rcc>
  <rcc rId="16790" sId="1">
    <nc r="D1770">
      <f>D1771+D1772+D1773</f>
    </nc>
  </rcc>
  <rcc rId="16791" sId="1">
    <nc r="E1770">
      <f>E1771+E1772+E1773</f>
    </nc>
  </rcc>
  <rcc rId="16792" sId="1">
    <nc r="F1770">
      <f>F1771+F1772+F1773</f>
    </nc>
  </rcc>
  <rcc rId="16793" sId="1">
    <nc r="G1770">
      <f>G1771+G1772+G1773</f>
    </nc>
  </rcc>
  <rcc rId="16794" sId="1">
    <nc r="H1770">
      <f>H1771+H1772+H1773</f>
    </nc>
  </rcc>
  <rcc rId="16795" sId="1">
    <nc r="I1770">
      <f>I1771+I1772+I1773</f>
    </nc>
  </rcc>
  <rcc rId="16796" sId="1">
    <nc r="J1770">
      <f>J1771+J1772+J1773</f>
    </nc>
  </rcc>
  <rcc rId="16797" sId="1" numFmtId="4">
    <oc r="K1770">
      <v>620</v>
    </oc>
    <nc r="K1770">
      <f>K1771+K1772+K1773</f>
    </nc>
  </rcc>
  <rcc rId="16798" sId="1" numFmtId="4">
    <oc r="L1770">
      <v>786667</v>
    </oc>
    <nc r="L1770">
      <f>L1771+L1772+L1773</f>
    </nc>
  </rcc>
  <rcc rId="16799" sId="1">
    <nc r="M1770">
      <f>M1771+M1772+M1773</f>
    </nc>
  </rcc>
  <rcc rId="16800" sId="1">
    <nc r="N1770">
      <f>N1771+N1772+N1773</f>
    </nc>
  </rcc>
  <rcc rId="16801" sId="1" numFmtId="4">
    <oc r="O1770">
      <v>620</v>
    </oc>
    <nc r="O1770">
      <f>O1771+O1772+O1773</f>
    </nc>
  </rcc>
  <rcc rId="16802" sId="1" numFmtId="4">
    <oc r="P1770">
      <v>393333</v>
    </oc>
    <nc r="P1770">
      <f>P1771+P1772+P1773</f>
    </nc>
  </rcc>
  <rcc rId="16803" sId="1">
    <nc r="Q1770">
      <f>Q1771+Q1772+Q1773</f>
    </nc>
  </rcc>
  <rcc rId="16804" sId="1">
    <oc r="C1774">
      <f>+D1774+H1774+J1774+L1774+N1774+P1774</f>
    </oc>
    <nc r="C1774">
      <f>C1775+C1776+C1777+C1778</f>
    </nc>
  </rcc>
  <rcc rId="16805" sId="1" numFmtId="4">
    <oc r="D1774">
      <v>820000</v>
    </oc>
    <nc r="D1774">
      <f>D1775+D1776+D1777+D1778</f>
    </nc>
  </rcc>
  <rcc rId="16806" sId="1">
    <nc r="E1774">
      <f>E1775+E1776+E1777+E1778</f>
    </nc>
  </rcc>
  <rcc rId="16807" sId="1">
    <nc r="F1774">
      <f>F1775+F1776+F1777+F1778</f>
    </nc>
  </rcc>
  <rcc rId="16808" sId="1" numFmtId="4">
    <oc r="G1774">
      <v>650</v>
    </oc>
    <nc r="G1774">
      <f>G1775+G1776+G1777+G1778</f>
    </nc>
  </rcc>
  <rcc rId="16809" sId="1" numFmtId="4">
    <oc r="H1774">
      <v>650000</v>
    </oc>
    <nc r="H1774">
      <f>H1775+H1776+H1777+H1778</f>
    </nc>
  </rcc>
  <rcc rId="16810" sId="1">
    <nc r="I1774">
      <f>I1775+I1776+I1777+I1778</f>
    </nc>
  </rcc>
  <rcc rId="16811" sId="1">
    <nc r="J1774">
      <f>J1775+J1776+J1777+J1778</f>
    </nc>
  </rcc>
  <rcc rId="16812" sId="1">
    <nc r="K1774">
      <f>K1775+K1776+K1777+K1778</f>
    </nc>
  </rcc>
  <rcc rId="16813" sId="1">
    <nc r="L1774">
      <f>L1775+L1776+L1777+L1778</f>
    </nc>
  </rcc>
  <rcc rId="16814" sId="1" numFmtId="4">
    <oc r="M1774">
      <v>34</v>
    </oc>
    <nc r="M1774">
      <f>M1775+M1776+M1777+M1778</f>
    </nc>
  </rcc>
  <rcc rId="16815" sId="1" numFmtId="4">
    <oc r="N1774">
      <v>175600</v>
    </oc>
    <nc r="N1774">
      <f>N1775+N1776+N1777+N1778</f>
    </nc>
  </rcc>
  <rcc rId="16816" sId="1">
    <nc r="O1774">
      <f>O1775+O1776+O1777+O1778</f>
    </nc>
  </rcc>
  <rcc rId="16817" sId="1">
    <nc r="P1774">
      <f>P1775+P1776+P1777+P1778</f>
    </nc>
  </rcc>
  <rcc rId="16818" sId="1">
    <nc r="Q1774">
      <f>Q1775+Q1776+Q1777+Q1778</f>
    </nc>
  </rcc>
  <rcc rId="16819" sId="1" numFmtId="4">
    <oc r="C1767">
      <v>5257898</v>
    </oc>
    <nc r="C1767">
      <f>C1768+C1770+C1774</f>
    </nc>
  </rcc>
  <rcc rId="16820" sId="1">
    <oc r="D1767">
      <f>D1768+D1770+D1774</f>
    </oc>
    <nc r="D1767">
      <f>D1768+D1770+D1774</f>
    </nc>
  </rcc>
  <rcc rId="16821" sId="1">
    <nc r="E1767">
      <f>E1768+E1770+E1774</f>
    </nc>
  </rcc>
  <rcc rId="16822" sId="1">
    <nc r="F1767">
      <f>F1768+F1770+F1774</f>
    </nc>
  </rcc>
  <rcc rId="16823" sId="1" numFmtId="4">
    <oc r="G1767">
      <v>957.5</v>
    </oc>
    <nc r="G1767">
      <f>G1768+G1770+G1774</f>
    </nc>
  </rcc>
  <rcc rId="16824" sId="1" numFmtId="4">
    <oc r="H1767">
      <v>1886130</v>
    </oc>
    <nc r="H1767">
      <f>H1768+H1770+H1774</f>
    </nc>
  </rcc>
  <rcc rId="16825" sId="1">
    <nc r="I1767">
      <f>I1768+I1770+I1774</f>
    </nc>
  </rcc>
  <rcc rId="16826" sId="1">
    <nc r="J1767">
      <f>J1768+J1770+J1774</f>
    </nc>
  </rcc>
  <rcc rId="16827" sId="1" numFmtId="4">
    <oc r="K1767">
      <v>1320</v>
    </oc>
    <nc r="K1767">
      <f>K1768+K1770+K1774</f>
    </nc>
  </rcc>
  <rcc rId="16828" sId="1">
    <oc r="L1767">
      <f>L1768+L1770+L1774</f>
    </oc>
    <nc r="L1767">
      <f>L1768+L1770+L1774</f>
    </nc>
  </rcc>
  <rcc rId="16829" sId="1" numFmtId="4">
    <oc r="M1767">
      <v>55</v>
    </oc>
    <nc r="M1767">
      <f>M1768+M1770+M1774</f>
    </nc>
  </rcc>
  <rcc rId="16830" sId="1" numFmtId="4">
    <oc r="N1767">
      <v>255766</v>
    </oc>
    <nc r="N1767">
      <f>N1768+N1770+N1774</f>
    </nc>
  </rcc>
  <rcc rId="16831" sId="1" numFmtId="4">
    <oc r="O1767">
      <v>1320</v>
    </oc>
    <nc r="O1767">
      <f>O1768+O1770+O1774</f>
    </nc>
  </rcc>
  <rcc rId="16832" sId="1" numFmtId="4">
    <oc r="P1767">
      <v>765333</v>
    </oc>
    <nc r="P1767">
      <f>P1768+P1770+P1774</f>
    </nc>
  </rcc>
  <rcc rId="16833" sId="1">
    <nc r="Q1767">
      <f>Q1768+Q1770+Q1774</f>
    </nc>
  </rcc>
  <rfmt sheetId="1" sqref="C1767:Q1778">
    <dxf>
      <numFmt numFmtId="169" formatCode="#,##0.000"/>
    </dxf>
  </rfmt>
  <rfmt sheetId="1" sqref="C1767:Q1778">
    <dxf>
      <numFmt numFmtId="4" formatCode="#,##0.00"/>
    </dxf>
  </rfmt>
  <rfmt sheetId="1" sqref="C604">
    <dxf>
      <fill>
        <patternFill>
          <bgColor theme="0"/>
        </patternFill>
      </fill>
    </dxf>
  </rfmt>
  <rfmt sheetId="1" sqref="D604">
    <dxf>
      <fill>
        <patternFill>
          <bgColor rgb="FFFFFF00"/>
        </patternFill>
      </fill>
    </dxf>
  </rfmt>
  <rcc rId="16834" sId="1" numFmtId="4">
    <oc r="K1769">
      <v>700</v>
    </oc>
    <nc r="K1769"/>
  </rcc>
  <rcc rId="16835" sId="1" numFmtId="4">
    <oc r="L1769">
      <v>744002</v>
    </oc>
    <nc r="L1769"/>
  </rcc>
  <rcc rId="16836" sId="1" numFmtId="4">
    <oc r="O1769">
      <v>700</v>
    </oc>
    <nc r="O1769"/>
  </rcc>
  <rcc rId="16837" sId="1" numFmtId="4">
    <oc r="P1769">
      <v>372000</v>
    </oc>
    <nc r="P1769"/>
  </rcc>
  <rcc rId="16838" sId="1" numFmtId="4">
    <nc r="D1769">
      <v>1116002</v>
    </nc>
  </rcc>
  <rfmt sheetId="1" sqref="D1769">
    <dxf>
      <fill>
        <patternFill>
          <bgColor theme="0"/>
        </patternFill>
      </fill>
    </dxf>
  </rfmt>
  <rfmt sheetId="1" sqref="B1769:C1769">
    <dxf>
      <fill>
        <patternFill>
          <bgColor theme="0"/>
        </patternFill>
      </fill>
    </dxf>
  </rfmt>
  <rrc rId="16839" sId="1" ref="A1265:XFD1270" action="insertRow"/>
  <rcc rId="16840" sId="1">
    <nc r="B1265" t="inlineStr">
      <is>
        <t>Зональный район, с. Зональное, ул. Центральная, д. 21</t>
      </is>
    </nc>
  </rcc>
  <rfmt sheetId="1" sqref="C1265" start="0" length="0">
    <dxf>
      <fill>
        <patternFill patternType="solid">
          <bgColor rgb="FFFF0000"/>
        </patternFill>
      </fill>
      <border outline="0">
        <top/>
      </border>
    </dxf>
  </rfmt>
  <rcc rId="16841" sId="1" odxf="1" dxf="1" numFmtId="4">
    <nc r="D1265">
      <v>3826812</v>
    </nc>
    <odxf>
      <border outline="0">
        <top style="thin">
          <color indexed="64"/>
        </top>
      </border>
    </odxf>
    <ndxf>
      <border outline="0">
        <top/>
      </border>
    </ndxf>
  </rcc>
  <rfmt sheetId="1" sqref="E1265" start="0" length="0">
    <dxf>
      <border outline="0">
        <top/>
      </border>
    </dxf>
  </rfmt>
  <rfmt sheetId="1" sqref="F1265" start="0" length="0">
    <dxf>
      <border outline="0">
        <top/>
      </border>
    </dxf>
  </rfmt>
  <rfmt sheetId="1" sqref="G1265" start="0" length="0">
    <dxf>
      <border outline="0">
        <top/>
      </border>
    </dxf>
  </rfmt>
  <rfmt sheetId="1" sqref="H1265" start="0" length="0">
    <dxf>
      <border outline="0">
        <top/>
      </border>
    </dxf>
  </rfmt>
  <rfmt sheetId="1" sqref="I1265" start="0" length="0">
    <dxf>
      <border outline="0">
        <top/>
      </border>
    </dxf>
  </rfmt>
  <rfmt sheetId="1" sqref="J1265" start="0" length="0">
    <dxf>
      <border outline="0">
        <top/>
      </border>
    </dxf>
  </rfmt>
  <rfmt sheetId="1" sqref="K1265" start="0" length="0">
    <dxf>
      <fill>
        <patternFill patternType="solid">
          <bgColor rgb="FFFF0000"/>
        </patternFill>
      </fill>
      <border outline="0">
        <top/>
      </border>
    </dxf>
  </rfmt>
  <rfmt sheetId="1" sqref="L1265" start="0" length="0">
    <dxf>
      <fill>
        <patternFill patternType="solid">
          <bgColor rgb="FFFF0000"/>
        </patternFill>
      </fill>
      <border outline="0">
        <top/>
      </border>
    </dxf>
  </rfmt>
  <rcc rId="16842" sId="1" numFmtId="4">
    <nc r="O1265">
      <v>2016</v>
    </nc>
  </rcc>
  <rcc rId="16843" sId="1" numFmtId="4">
    <nc r="P1265">
      <v>4462166</v>
    </nc>
  </rcc>
  <rfmt sheetId="1" sqref="Q1265" start="0" length="0">
    <dxf>
      <font>
        <sz val="14"/>
        <color indexed="8"/>
        <name val="Times New Roman"/>
        <scheme val="none"/>
      </font>
    </dxf>
  </rfmt>
  <rcc rId="16844" sId="1" odxf="1" dxf="1">
    <nc r="R1265">
      <f>4177-1620.7</f>
    </nc>
    <odxf>
      <font>
        <sz val="10"/>
        <color auto="1"/>
        <name val="Arial"/>
        <scheme val="none"/>
      </font>
    </odxf>
    <ndxf>
      <font>
        <sz val="14"/>
        <color auto="1"/>
        <name val="Times New Roman"/>
        <scheme val="none"/>
      </font>
    </ndxf>
  </rcc>
  <rfmt sheetId="1" sqref="S1265" start="0" length="0">
    <dxf>
      <font>
        <sz val="14"/>
        <color auto="1"/>
        <name val="Times New Roman"/>
        <scheme val="none"/>
      </font>
    </dxf>
  </rfmt>
  <rfmt sheetId="1" sqref="T1265" start="0" length="0">
    <dxf>
      <font>
        <sz val="14"/>
        <color auto="1"/>
        <name val="Times New Roman"/>
        <scheme val="none"/>
      </font>
    </dxf>
  </rfmt>
  <rfmt sheetId="1" sqref="U1265" start="0" length="0">
    <dxf>
      <font>
        <sz val="14"/>
        <color auto="1"/>
        <name val="Times New Roman"/>
        <scheme val="none"/>
      </font>
    </dxf>
  </rfmt>
  <rfmt sheetId="1" sqref="V1265" start="0" length="0">
    <dxf>
      <font>
        <sz val="14"/>
        <color auto="1"/>
        <name val="Times New Roman"/>
        <scheme val="none"/>
      </font>
    </dxf>
  </rfmt>
  <rfmt sheetId="1" sqref="W1265" start="0" length="0">
    <dxf>
      <font>
        <sz val="14"/>
        <color auto="1"/>
        <name val="Times New Roman"/>
        <scheme val="none"/>
      </font>
    </dxf>
  </rfmt>
  <rfmt sheetId="1" sqref="X1265" start="0" length="0">
    <dxf>
      <font>
        <sz val="14"/>
        <color auto="1"/>
        <name val="Times New Roman"/>
        <scheme val="none"/>
      </font>
    </dxf>
  </rfmt>
  <rfmt sheetId="1" sqref="Y1265" start="0" length="0">
    <dxf>
      <font>
        <sz val="14"/>
        <color auto="1"/>
        <name val="Times New Roman"/>
        <scheme val="none"/>
      </font>
    </dxf>
  </rfmt>
  <rfmt sheetId="1" sqref="Z1265" start="0" length="0">
    <dxf>
      <font>
        <sz val="14"/>
        <color auto="1"/>
        <name val="Times New Roman"/>
        <scheme val="none"/>
      </font>
    </dxf>
  </rfmt>
  <rfmt sheetId="1" sqref="AA1265" start="0" length="0">
    <dxf>
      <font>
        <sz val="14"/>
        <color auto="1"/>
        <name val="Times New Roman"/>
        <scheme val="none"/>
      </font>
    </dxf>
  </rfmt>
  <rfmt sheetId="1" sqref="AB1265" start="0" length="0">
    <dxf>
      <font>
        <sz val="14"/>
        <color auto="1"/>
        <name val="Times New Roman"/>
        <scheme val="none"/>
      </font>
    </dxf>
  </rfmt>
  <rfmt sheetId="1" sqref="AC1265" start="0" length="0">
    <dxf>
      <font>
        <sz val="14"/>
        <color auto="1"/>
        <name val="Times New Roman"/>
        <scheme val="none"/>
      </font>
    </dxf>
  </rfmt>
  <rfmt sheetId="1" sqref="AD1265" start="0" length="0">
    <dxf>
      <font>
        <sz val="14"/>
        <color auto="1"/>
        <name val="Times New Roman"/>
        <scheme val="none"/>
      </font>
    </dxf>
  </rfmt>
  <rfmt sheetId="1" sqref="AE1265" start="0" length="0">
    <dxf>
      <font>
        <sz val="14"/>
        <color auto="1"/>
        <name val="Times New Roman"/>
        <scheme val="none"/>
      </font>
    </dxf>
  </rfmt>
  <rfmt sheetId="1" sqref="AF1265" start="0" length="0">
    <dxf>
      <font>
        <sz val="14"/>
        <color auto="1"/>
        <name val="Times New Roman"/>
        <scheme val="none"/>
      </font>
    </dxf>
  </rfmt>
  <rfmt sheetId="1" sqref="AG1265" start="0" length="0">
    <dxf>
      <font>
        <sz val="14"/>
        <color auto="1"/>
        <name val="Times New Roman"/>
        <scheme val="none"/>
      </font>
    </dxf>
  </rfmt>
  <rfmt sheetId="1" sqref="AH1265" start="0" length="0">
    <dxf>
      <font>
        <sz val="14"/>
        <color auto="1"/>
        <name val="Times New Roman"/>
        <scheme val="none"/>
      </font>
    </dxf>
  </rfmt>
  <rfmt sheetId="1" sqref="AI1265" start="0" length="0">
    <dxf>
      <font>
        <sz val="14"/>
        <color auto="1"/>
        <name val="Times New Roman"/>
        <scheme val="none"/>
      </font>
    </dxf>
  </rfmt>
  <rfmt sheetId="1" sqref="AJ1265" start="0" length="0">
    <dxf>
      <font>
        <sz val="14"/>
        <color auto="1"/>
        <name val="Times New Roman"/>
        <scheme val="none"/>
      </font>
    </dxf>
  </rfmt>
  <rfmt sheetId="1" sqref="A1265:XFD1265" start="0" length="0">
    <dxf>
      <font>
        <sz val="14"/>
        <color auto="1"/>
        <name val="Times New Roman"/>
        <scheme val="none"/>
      </font>
    </dxf>
  </rfmt>
  <rcc rId="16845" sId="1">
    <nc r="B1266" t="inlineStr">
      <is>
        <t>Зональный район, с. Соколово, ул. Струкова, д. 2а</t>
      </is>
    </nc>
  </rcc>
  <rcc rId="16846" sId="1" numFmtId="4">
    <nc r="D1266">
      <v>1898121</v>
    </nc>
  </rcc>
  <rfmt sheetId="1" sqref="Q1266" start="0" length="0">
    <dxf>
      <font>
        <sz val="14"/>
        <color indexed="8"/>
        <name val="Times New Roman"/>
        <scheme val="none"/>
      </font>
    </dxf>
  </rfmt>
  <rcc rId="16847" sId="1">
    <nc r="R1266">
      <f>R1265/3</f>
    </nc>
  </rcc>
  <rcc rId="16848" sId="1">
    <nc r="B1267" t="inlineStr">
      <is>
        <t>Зональный район, с. Соколово, ул. Целинная, д. 11</t>
      </is>
    </nc>
  </rcc>
  <rcc rId="16849" sId="1" numFmtId="4">
    <nc r="D1267">
      <v>1748965</v>
    </nc>
  </rcc>
  <rcc rId="16850" sId="1" numFmtId="4">
    <nc r="K1267">
      <v>540</v>
    </nc>
  </rcc>
  <rcc rId="16851" sId="1" numFmtId="4">
    <nc r="L1267">
      <v>531894</v>
    </nc>
  </rcc>
  <rcc rId="16852" sId="1" numFmtId="4">
    <nc r="O1267">
      <v>540</v>
    </nc>
  </rcc>
  <rcc rId="16853" sId="1" numFmtId="4">
    <nc r="P1267">
      <v>1330646</v>
    </nc>
  </rcc>
  <rfmt sheetId="1" sqref="Q1267" start="0" length="0">
    <dxf>
      <font>
        <sz val="14"/>
        <color indexed="8"/>
        <name val="Times New Roman"/>
        <scheme val="none"/>
      </font>
    </dxf>
  </rfmt>
  <rcc rId="16854" sId="1" odxf="1" dxf="1">
    <nc r="R1267">
      <f>R1266+1620.7</f>
    </nc>
    <odxf>
      <font>
        <sz val="10"/>
        <color auto="1"/>
        <name val="Arial"/>
        <scheme val="none"/>
      </font>
    </odxf>
    <ndxf>
      <font>
        <sz val="14"/>
        <color auto="1"/>
        <name val="Arial"/>
        <scheme val="none"/>
      </font>
    </ndxf>
  </rcc>
  <rcc rId="16855" sId="1">
    <nc r="B1268" t="inlineStr">
      <is>
        <t>Зональный район, с. Соколово, ул. Целинная, д. 13</t>
      </is>
    </nc>
  </rcc>
  <rcc rId="16856" sId="1" numFmtId="4">
    <nc r="D1268">
      <v>1803032</v>
    </nc>
  </rcc>
  <rcc rId="16857" sId="1" numFmtId="4">
    <nc r="K1268">
      <v>400</v>
    </nc>
  </rcc>
  <rcc rId="16858" sId="1" numFmtId="4">
    <nc r="L1268">
      <v>393996</v>
    </nc>
  </rcc>
  <rcc rId="16859" sId="1" numFmtId="4">
    <nc r="O1268">
      <v>400</v>
    </nc>
  </rcc>
  <rcc rId="16860" sId="1" numFmtId="4">
    <nc r="P1268">
      <v>985664</v>
    </nc>
  </rcc>
  <rfmt sheetId="1" sqref="Q1268" start="0" length="0">
    <dxf>
      <font>
        <sz val="14"/>
        <color indexed="8"/>
        <name val="Times New Roman"/>
        <scheme val="none"/>
      </font>
    </dxf>
  </rfmt>
  <rcc rId="16861" sId="1">
    <nc r="B1269" t="inlineStr">
      <is>
        <t>Зональный район, с. Соколово, ул. Целинная, д. 19</t>
      </is>
    </nc>
  </rcc>
  <rcc rId="16862" sId="1" numFmtId="4">
    <nc r="D1269">
      <v>941655</v>
    </nc>
  </rcc>
  <rcc rId="16863" sId="1" numFmtId="4">
    <nc r="K1269">
      <v>306</v>
    </nc>
  </rcc>
  <rcc rId="16864" sId="1" numFmtId="4">
    <nc r="L1269">
      <v>301406</v>
    </nc>
  </rcc>
  <rcc rId="16865" sId="1" numFmtId="4">
    <nc r="O1269">
      <v>306</v>
    </nc>
  </rcc>
  <rcc rId="16866" sId="1" numFmtId="4">
    <nc r="P1269">
      <v>754032</v>
    </nc>
  </rcc>
  <rfmt sheetId="1" sqref="Q1269" start="0" length="0">
    <dxf>
      <font>
        <sz val="14"/>
        <color indexed="8"/>
        <name val="Times New Roman"/>
        <scheme val="none"/>
      </font>
    </dxf>
  </rfmt>
  <rfmt sheetId="1" sqref="R1269" start="0" length="0">
    <dxf>
      <font>
        <sz val="14"/>
        <color auto="1"/>
        <name val="Times New Roman"/>
        <scheme val="none"/>
      </font>
    </dxf>
  </rfmt>
  <rfmt sheetId="1" sqref="S1269" start="0" length="0">
    <dxf>
      <font>
        <sz val="14"/>
        <color auto="1"/>
        <name val="Times New Roman"/>
        <scheme val="none"/>
      </font>
    </dxf>
  </rfmt>
  <rfmt sheetId="1" sqref="T1269" start="0" length="0">
    <dxf>
      <font>
        <sz val="14"/>
        <color auto="1"/>
        <name val="Times New Roman"/>
        <scheme val="none"/>
      </font>
    </dxf>
  </rfmt>
  <rfmt sheetId="1" sqref="U1269" start="0" length="0">
    <dxf>
      <font>
        <sz val="14"/>
        <color auto="1"/>
        <name val="Times New Roman"/>
        <scheme val="none"/>
      </font>
    </dxf>
  </rfmt>
  <rfmt sheetId="1" sqref="V1269" start="0" length="0">
    <dxf>
      <font>
        <sz val="14"/>
        <color auto="1"/>
        <name val="Times New Roman"/>
        <scheme val="none"/>
      </font>
    </dxf>
  </rfmt>
  <rfmt sheetId="1" sqref="W1269" start="0" length="0">
    <dxf>
      <font>
        <sz val="14"/>
        <color auto="1"/>
        <name val="Times New Roman"/>
        <scheme val="none"/>
      </font>
    </dxf>
  </rfmt>
  <rfmt sheetId="1" sqref="X1269" start="0" length="0">
    <dxf>
      <font>
        <sz val="14"/>
        <color auto="1"/>
        <name val="Times New Roman"/>
        <scheme val="none"/>
      </font>
    </dxf>
  </rfmt>
  <rfmt sheetId="1" sqref="Y1269" start="0" length="0">
    <dxf>
      <font>
        <sz val="14"/>
        <color auto="1"/>
        <name val="Times New Roman"/>
        <scheme val="none"/>
      </font>
    </dxf>
  </rfmt>
  <rfmt sheetId="1" sqref="Z1269" start="0" length="0">
    <dxf>
      <font>
        <sz val="14"/>
        <color auto="1"/>
        <name val="Times New Roman"/>
        <scheme val="none"/>
      </font>
    </dxf>
  </rfmt>
  <rfmt sheetId="1" sqref="AA1269" start="0" length="0">
    <dxf>
      <font>
        <sz val="14"/>
        <color auto="1"/>
        <name val="Times New Roman"/>
        <scheme val="none"/>
      </font>
    </dxf>
  </rfmt>
  <rfmt sheetId="1" sqref="AB1269" start="0" length="0">
    <dxf>
      <font>
        <sz val="14"/>
        <color auto="1"/>
        <name val="Times New Roman"/>
        <scheme val="none"/>
      </font>
    </dxf>
  </rfmt>
  <rfmt sheetId="1" sqref="AC1269" start="0" length="0">
    <dxf>
      <font>
        <sz val="14"/>
        <color auto="1"/>
        <name val="Times New Roman"/>
        <scheme val="none"/>
      </font>
    </dxf>
  </rfmt>
  <rfmt sheetId="1" sqref="AD1269" start="0" length="0">
    <dxf>
      <font>
        <sz val="14"/>
        <color auto="1"/>
        <name val="Times New Roman"/>
        <scheme val="none"/>
      </font>
    </dxf>
  </rfmt>
  <rfmt sheetId="1" sqref="AE1269" start="0" length="0">
    <dxf>
      <font>
        <sz val="14"/>
        <color auto="1"/>
        <name val="Times New Roman"/>
        <scheme val="none"/>
      </font>
    </dxf>
  </rfmt>
  <rfmt sheetId="1" sqref="AF1269" start="0" length="0">
    <dxf>
      <font>
        <sz val="14"/>
        <color auto="1"/>
        <name val="Times New Roman"/>
        <scheme val="none"/>
      </font>
    </dxf>
  </rfmt>
  <rfmt sheetId="1" sqref="AG1269" start="0" length="0">
    <dxf>
      <font>
        <sz val="14"/>
        <color auto="1"/>
        <name val="Times New Roman"/>
        <scheme val="none"/>
      </font>
    </dxf>
  </rfmt>
  <rfmt sheetId="1" sqref="AH1269" start="0" length="0">
    <dxf>
      <font>
        <sz val="14"/>
        <color auto="1"/>
        <name val="Times New Roman"/>
        <scheme val="none"/>
      </font>
    </dxf>
  </rfmt>
  <rfmt sheetId="1" sqref="AI1269" start="0" length="0">
    <dxf>
      <font>
        <sz val="14"/>
        <color auto="1"/>
        <name val="Times New Roman"/>
        <scheme val="none"/>
      </font>
    </dxf>
  </rfmt>
  <rfmt sheetId="1" sqref="AJ1269" start="0" length="0">
    <dxf>
      <font>
        <sz val="14"/>
        <color auto="1"/>
        <name val="Times New Roman"/>
        <scheme val="none"/>
      </font>
    </dxf>
  </rfmt>
  <rfmt sheetId="1" sqref="A1269:XFD1269" start="0" length="0">
    <dxf>
      <font>
        <sz val="14"/>
        <color auto="1"/>
        <name val="Times New Roman"/>
        <scheme val="none"/>
      </font>
    </dxf>
  </rfmt>
  <rcc rId="16867" sId="1">
    <nc r="B1270" t="inlineStr">
      <is>
        <t>Зональный район, с. Шубенка, ул. Школьная, д. 1</t>
      </is>
    </nc>
  </rcc>
  <rcc rId="16868" sId="1" numFmtId="4">
    <nc r="D1270">
      <v>806288</v>
    </nc>
  </rcc>
  <rcc rId="16869" sId="1" numFmtId="4">
    <nc r="E1270">
      <v>0</v>
    </nc>
  </rcc>
  <rcc rId="16870" sId="1" numFmtId="4">
    <nc r="F1270">
      <v>0</v>
    </nc>
  </rcc>
  <rcc rId="16871" sId="1" numFmtId="4">
    <nc r="G1270">
      <v>365.17</v>
    </nc>
  </rcc>
  <rcc rId="16872" sId="1" numFmtId="4">
    <nc r="H1270">
      <v>942369</v>
    </nc>
  </rcc>
  <rcc rId="16873" sId="1" numFmtId="4">
    <nc r="I1270">
      <v>0</v>
    </nc>
  </rcc>
  <rcc rId="16874" sId="1" numFmtId="4">
    <nc r="J1270">
      <v>0</v>
    </nc>
  </rcc>
  <rcc rId="16875" sId="1" numFmtId="4">
    <nc r="K1270">
      <v>0</v>
    </nc>
  </rcc>
  <rcc rId="16876" sId="1" numFmtId="4">
    <nc r="L1270">
      <v>0</v>
    </nc>
  </rcc>
  <rcc rId="16877" sId="1" numFmtId="4">
    <nc r="M1270">
      <v>0</v>
    </nc>
  </rcc>
  <rcc rId="16878" sId="1" numFmtId="4">
    <nc r="N1270">
      <v>0</v>
    </nc>
  </rcc>
  <rcc rId="16879" sId="1" numFmtId="4">
    <nc r="O1270">
      <v>0</v>
    </nc>
  </rcc>
  <rcc rId="16880" sId="1" numFmtId="4">
    <nc r="P1270">
      <v>0</v>
    </nc>
  </rcc>
  <rfmt sheetId="1" sqref="Q1270" start="0" length="0">
    <dxf>
      <font>
        <sz val="14"/>
        <color indexed="8"/>
        <name val="Times New Roman"/>
        <scheme val="none"/>
      </font>
    </dxf>
  </rfmt>
  <rcc rId="16881" sId="1">
    <nc r="A1265">
      <v>5</v>
    </nc>
  </rcc>
  <rcc rId="16882" sId="1">
    <nc r="A1266">
      <v>6</v>
    </nc>
  </rcc>
  <rcc rId="16883" sId="1">
    <nc r="A1267">
      <v>7</v>
    </nc>
  </rcc>
  <rcc rId="16884" sId="1">
    <nc r="A1268">
      <v>8</v>
    </nc>
  </rcc>
  <rcc rId="16885" sId="1">
    <nc r="A1269">
      <v>9</v>
    </nc>
  </rcc>
  <rcc rId="16886" sId="1">
    <nc r="A1270">
      <v>10</v>
    </nc>
  </rcc>
  <rcc rId="16887" sId="1">
    <oc r="A1271">
      <v>5</v>
    </oc>
    <nc r="A1271">
      <v>11</v>
    </nc>
  </rcc>
  <rrc rId="16888" sId="1" ref="A1255:XFD1255" action="deleteRow">
    <undo index="0" exp="ref" v="1" dr="R1255" r="R1256" sId="1"/>
    <rfmt sheetId="1" xfDxf="1" sqref="A1255:XFD1255" start="0" length="0"/>
    <rcc rId="0" sId="1" dxf="1">
      <nc r="A1255">
        <v>2</v>
      </nc>
      <n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>Зональный район, с. Соколово, ул. Струкова, д. 2а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55">
        <v>1898121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55">
        <v>1898121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55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M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55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255">
        <f>R1254/3</f>
      </nc>
      <ndxf/>
    </rcc>
  </rrc>
  <rrc rId="16889" sId="1" ref="A1255:XFD1255" action="deleteRow">
    <rfmt sheetId="1" xfDxf="1" sqref="A1255:XFD1255" start="0" length="0"/>
    <rcc rId="0" sId="1" dxf="1">
      <nc r="A1255">
        <v>3</v>
      </nc>
      <n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>Зональный район, с. Соколово, ул. Целинная, д. 11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55">
        <v>3611505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55">
        <v>1748965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255">
        <v>540</v>
      </nc>
      <n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255">
        <v>531894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M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1255">
        <v>540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55">
        <v>1330646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55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255">
        <f>#REF!+1620.7</f>
      </nc>
      <ndxf>
        <font>
          <sz val="14"/>
          <color auto="1"/>
          <name val="Arial"/>
          <scheme val="none"/>
        </font>
      </ndxf>
    </rcc>
  </rrc>
  <rrc rId="16890" sId="1" ref="A1255:XFD1255" action="deleteRow">
    <rfmt sheetId="1" xfDxf="1" sqref="A1255:XFD1255" start="0" length="0"/>
    <rcc rId="0" sId="1" dxf="1">
      <nc r="A1255">
        <v>4</v>
      </nc>
      <n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>Зональный район, с. Соколово, ул. Целинная, д. 13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55">
        <v>3185692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55">
        <v>1803032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255">
        <v>400</v>
      </nc>
      <n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255">
        <v>393996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M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1255">
        <v>400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55">
        <v>985664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55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55" start="0" length="0">
      <dxf/>
    </rfmt>
  </rrc>
  <rrc rId="16891" sId="1" ref="A1255:XFD1255" action="deleteRow">
    <rfmt sheetId="1" xfDxf="1" sqref="A1255:XFD1255" start="0" length="0">
      <dxf>
        <font>
          <sz val="14"/>
          <name val="Times New Roman"/>
          <scheme val="none"/>
        </font>
      </dxf>
    </rfmt>
    <rcc rId="0" sId="1" dxf="1">
      <nc r="A1255">
        <v>5</v>
      </nc>
      <ndxf>
        <font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>Зональный район, с. Соколово, ул. Целинная, д. 19</t>
        </is>
      </nc>
      <ndxf>
        <font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55">
        <v>1997093</v>
      </nc>
      <n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55">
        <v>941655</v>
      </nc>
      <n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255">
        <v>306</v>
      </nc>
      <n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255">
        <v>301406</v>
      </nc>
      <n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M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1255">
        <v>306</v>
      </nc>
      <n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55">
        <v>754032</v>
      </nc>
      <n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2" sId="1" ref="A1255:XFD1255" action="deleteRow">
    <undo index="0" exp="area" dr="Q1254:Q1255" r="Q1253" sId="1"/>
    <undo index="0" exp="area" dr="P1254:P1255" r="P1253" sId="1"/>
    <undo index="0" exp="area" dr="O1254:O1255" r="O1253" sId="1"/>
    <undo index="0" exp="area" dr="N1254:N1255" r="N1253" sId="1"/>
    <undo index="0" exp="area" dr="M1254:M1255" r="M1253" sId="1"/>
    <undo index="0" exp="area" dr="L1254:L1255" r="L1253" sId="1"/>
    <undo index="0" exp="area" dr="K1254:K1255" r="K1253" sId="1"/>
    <undo index="0" exp="area" dr="J1254:J1255" r="J1253" sId="1"/>
    <undo index="0" exp="area" dr="I1254:I1255" r="I1253" sId="1"/>
    <undo index="0" exp="area" dr="H1254:H1255" r="H1253" sId="1"/>
    <undo index="0" exp="area" dr="G1254:G1255" r="G1253" sId="1"/>
    <undo index="0" exp="area" dr="F1254:F1255" r="F1253" sId="1"/>
    <undo index="0" exp="area" dr="E1254:E1255" r="E1253" sId="1"/>
    <undo index="0" exp="area" dr="D1254:D1255" r="D1253" sId="1"/>
    <undo index="0" exp="area" dr="C1254:C1255" r="C1253" sId="1"/>
    <rfmt sheetId="1" xfDxf="1" sqref="A1255:XFD1255" start="0" length="0"/>
    <rcc rId="0" sId="1" dxf="1">
      <nc r="A1255">
        <v>6</v>
      </nc>
      <n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>Зональный район, с. Шубенка, ул. Школьная, д. 1</t>
        </is>
      </nc>
      <n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55">
        <v>1748656.47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55">
        <v>806288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55">
        <v>365.17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55">
        <v>942369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55">
        <v>0</v>
      </nc>
      <n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M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55">
        <v>0</v>
      </nc>
      <ndxf>
        <font>
          <sz val="14"/>
          <color indexed="8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55" start="0" length="0">
      <dxf>
        <font>
          <sz val="14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55" start="0" length="0">
      <dxf/>
    </rfmt>
  </rrc>
  <rcc rId="16893" sId="1" numFmtId="4">
    <oc r="D1254">
      <v>3826812</v>
    </oc>
    <nc r="D1254"/>
  </rcc>
  <rcc rId="16894" sId="1" numFmtId="4">
    <oc r="H1254">
      <v>1977347</v>
    </oc>
    <nc r="H1254">
      <v>2473933</v>
    </nc>
  </rcc>
  <rcc rId="16895" sId="1" numFmtId="4">
    <oc r="O1254">
      <v>2016</v>
    </oc>
    <nc r="O1254"/>
  </rcc>
  <rcc rId="16896" sId="1" numFmtId="4">
    <oc r="P1254">
      <v>4462166</v>
    </oc>
    <nc r="P1254"/>
  </rcc>
  <rfmt sheetId="1" sqref="K1254:L1254">
    <dxf>
      <fill>
        <patternFill>
          <bgColor theme="0"/>
        </patternFill>
      </fill>
    </dxf>
  </rfmt>
  <rcc rId="16897" sId="1" numFmtId="4">
    <oc r="C1254">
      <v>10266325</v>
    </oc>
    <nc r="C1254">
      <f>D1254+H1254+J1254+L1254+N1254+P1254</f>
    </nc>
  </rcc>
  <rcc rId="16898" sId="1" odxf="1" dxf="1">
    <oc r="C1255">
      <f>SUM(C1256:C1266)</f>
    </oc>
    <nc r="C1255">
      <f>D1255+H1255+J1255+L1255+N1255+P1255</f>
    </nc>
    <odxf>
      <font>
        <b/>
        <sz val="14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b val="0"/>
        <sz val="14"/>
        <color indexed="8"/>
        <name val="Times New Roman"/>
        <scheme val="none"/>
      </font>
      <fill>
        <patternFill patternType="solid">
          <bgColor rgb="FFFF0000"/>
        </patternFill>
      </fill>
      <border outline="0">
        <top/>
      </border>
    </ndxf>
  </rcc>
  <rcc rId="16899" sId="1" odxf="1" dxf="1" numFmtId="4">
    <oc r="C1256">
      <v>4903800</v>
    </oc>
    <nc r="C1256">
      <f>D1256+H1256+J1256+L1256+N1256+P1256</f>
    </nc>
    <odxf>
      <border outline="0">
        <top style="thin">
          <color indexed="64"/>
        </top>
      </border>
    </odxf>
    <ndxf>
      <border outline="0">
        <top/>
      </border>
    </ndxf>
  </rcc>
  <rcc rId="16900" sId="1" odxf="1" dxf="1" numFmtId="4">
    <oc r="C1257">
      <v>1577873</v>
    </oc>
    <nc r="C1257">
      <f>D1257+H1257+J1257+L1257+N1257+P1257</f>
    </nc>
    <odxf>
      <border outline="0">
        <top style="thin">
          <color indexed="64"/>
        </top>
      </border>
    </odxf>
    <ndxf>
      <border outline="0">
        <top/>
      </border>
    </ndxf>
  </rcc>
  <rcc rId="16901" sId="1" odxf="1" dxf="1" numFmtId="4">
    <oc r="C1258">
      <v>4418529</v>
    </oc>
    <nc r="C1258">
      <f>D1258+H1258+J1258+L1258+N1258+P1258</f>
    </nc>
    <odxf>
      <border outline="0">
        <top style="thin">
          <color indexed="64"/>
        </top>
      </border>
    </odxf>
    <ndxf>
      <border outline="0">
        <top/>
      </border>
    </ndxf>
  </rcc>
  <rcc rId="16902" sId="1" odxf="1" dxf="1" numFmtId="4">
    <oc r="C1259">
      <v>532569</v>
    </oc>
    <nc r="C1259">
      <f>D1259+H1259+J1259+L1259+N1259+P1259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0000"/>
        </patternFill>
      </fill>
      <border outline="0">
        <top/>
      </border>
    </ndxf>
  </rcc>
  <rcc rId="16903" sId="1" numFmtId="4">
    <nc r="C1260">
      <f>D1260+H1260+J1260+L1260+N1260+P1260</f>
    </nc>
  </rcc>
  <rcc rId="16904" sId="1" odxf="1" dxf="1" numFmtId="4">
    <nc r="C1261">
      <f>D1261+H1261+J1261+L1261+N1261+P1261</f>
    </nc>
    <ndxf>
      <fill>
        <patternFill patternType="solid">
          <bgColor rgb="FFFF0000"/>
        </patternFill>
      </fill>
      <border outline="0">
        <top/>
      </border>
    </ndxf>
  </rcc>
  <rcc rId="16905" sId="1" odxf="1" dxf="1" numFmtId="4">
    <nc r="C1262">
      <f>D1262+H1262+J1262+L1262+N1262+P1262</f>
    </nc>
    <ndxf>
      <fill>
        <patternFill patternType="solid">
          <bgColor rgb="FFFF0000"/>
        </patternFill>
      </fill>
      <border outline="0">
        <top/>
      </border>
    </ndxf>
  </rcc>
  <rcc rId="16906" sId="1" odxf="1" dxf="1" numFmtId="4">
    <nc r="C1263">
      <f>D1263+H1263+J1263+L1263+N1263+P1263</f>
    </nc>
    <ndxf>
      <fill>
        <patternFill patternType="solid">
          <bgColor rgb="FFFF0000"/>
        </patternFill>
      </fill>
      <border outline="0">
        <top/>
      </border>
    </ndxf>
  </rcc>
  <rcc rId="16907" sId="1" odxf="1" dxf="1" numFmtId="4">
    <nc r="C1264">
      <f>D1264+H1264+J1264+L1264+N1264+P1264</f>
    </nc>
    <ndxf>
      <fill>
        <patternFill patternType="solid">
          <bgColor rgb="FFFF0000"/>
        </patternFill>
      </fill>
      <border outline="0">
        <top/>
      </border>
    </ndxf>
  </rcc>
  <rfmt sheetId="1" sqref="C1265" start="0" length="0">
    <dxf>
      <fill>
        <patternFill patternType="solid">
          <bgColor rgb="FFFF0000"/>
        </patternFill>
      </fill>
      <border outline="0">
        <top/>
      </border>
    </dxf>
  </rfmt>
  <rcc rId="16908" sId="1" odxf="1" dxf="1" numFmtId="4">
    <oc r="C1266">
      <v>3360250</v>
    </oc>
    <nc r="C1266">
      <f>D1266+H1266+J1266+L1266+N1266+P1266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0000"/>
        </patternFill>
      </fill>
      <border outline="0">
        <top/>
      </border>
    </ndxf>
  </rcc>
  <rfmt sheetId="1" sqref="C1256:C1266">
    <dxf>
      <fill>
        <patternFill>
          <bgColor theme="0"/>
        </patternFill>
      </fill>
    </dxf>
  </rfmt>
  <rfmt sheetId="1" sqref="C1255">
    <dxf>
      <fill>
        <patternFill>
          <bgColor theme="0"/>
        </patternFill>
      </fill>
    </dxf>
  </rfmt>
  <rfmt sheetId="1" sqref="C1254">
    <dxf>
      <fill>
        <patternFill>
          <bgColor theme="0"/>
        </patternFill>
      </fill>
    </dxf>
  </rfmt>
  <rcc rId="16909" sId="1">
    <nc r="C1265">
      <f>D1265+H1265+J1265+L1265+N1265+P1265</f>
    </nc>
  </rcc>
  <rcv guid="{52C56C69-E76E-46A4-93DC-3FEF3C34E98B}" action="delete"/>
  <rdn rId="0" localSheetId="1" customView="1" name="Z_52C56C69_E76E_46A4_93DC_3FEF3C34E98B_.wvu.PrintArea" hidden="1" oldHidden="1">
    <formula>'Лист 1'!$A$1:$R$1879</formula>
    <oldFormula>'Лист 1'!$A$1:$R$1879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fmt sheetId="1" sqref="C1130:Q1130">
    <dxf>
      <alignment horizontal="general" readingOrder="0"/>
    </dxf>
  </rfmt>
  <rfmt sheetId="1" sqref="C1130:Q1130">
    <dxf>
      <alignment horizontal="right" readingOrder="0"/>
    </dxf>
  </rfmt>
  <rcc rId="16766" sId="1">
    <oc r="A1387" t="inlineStr">
      <is>
        <t>Итого по Кулундинскому району 2018 год</t>
      </is>
    </oc>
    <nc r="A1387" t="inlineStr">
      <is>
        <t>Итого по Кулундинскому району 2019 год</t>
      </is>
    </nc>
  </rcc>
  <rcv guid="{52C56C69-E76E-46A4-93DC-3FEF3C34E98B}" action="delete"/>
  <rdn rId="0" localSheetId="1" customView="1" name="Z_52C56C69_E76E_46A4_93DC_3FEF3C34E98B_.wvu.PrintArea" hidden="1" oldHidden="1">
    <formula>'Лист 1'!$A$1:$R$1878</formula>
    <oldFormula>'Лист 1'!$A$1:$R$1878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21777" sId="1">
    <oc r="D25">
      <f>D26+D27</f>
    </oc>
    <nc r="D25">
      <f>D26+D27</f>
    </nc>
  </rcc>
  <rcc rId="21778" sId="1">
    <oc r="E25">
      <f>E26+E27</f>
    </oc>
    <nc r="E25">
      <f>E26+E27</f>
    </nc>
  </rcc>
  <rcc rId="21779" sId="1">
    <oc r="F25">
      <f>F26+F27</f>
    </oc>
    <nc r="F25">
      <f>F26+F27</f>
    </nc>
  </rcc>
  <rcc rId="21780" sId="1">
    <oc r="G25">
      <f>G26+G27</f>
    </oc>
    <nc r="G25">
      <f>G26+G27</f>
    </nc>
  </rcc>
  <rcc rId="21781" sId="1">
    <oc r="H25">
      <f>H26+H27</f>
    </oc>
    <nc r="H25">
      <f>H26+H27</f>
    </nc>
  </rcc>
  <rcc rId="21782" sId="1">
    <oc r="I25">
      <f>I26+I27</f>
    </oc>
    <nc r="I25">
      <f>I26+I27</f>
    </nc>
  </rcc>
  <rcc rId="21783" sId="1">
    <oc r="J25">
      <f>J26+J27</f>
    </oc>
    <nc r="J25">
      <f>J26+J27</f>
    </nc>
  </rcc>
  <rcc rId="21784" sId="1">
    <oc r="K25">
      <f>K26+K27</f>
    </oc>
    <nc r="K25">
      <f>K26+K27</f>
    </nc>
  </rcc>
  <rcc rId="21785" sId="1">
    <oc r="L25">
      <f>L26+L27</f>
    </oc>
    <nc r="L25">
      <f>L26+L27</f>
    </nc>
  </rcc>
  <rcc rId="21786" sId="1">
    <oc r="M25">
      <f>M26+M27</f>
    </oc>
    <nc r="M25">
      <f>M26+M27</f>
    </nc>
  </rcc>
  <rcc rId="21787" sId="1">
    <oc r="N25">
      <f>N26+N27</f>
    </oc>
    <nc r="N25">
      <f>N26+N27</f>
    </nc>
  </rcc>
  <rcc rId="21788" sId="1">
    <oc r="O25">
      <f>O26+O27</f>
    </oc>
    <nc r="O25">
      <f>O26+O27</f>
    </nc>
  </rcc>
  <rcc rId="21789" sId="1" odxf="1" dxf="1">
    <oc r="P25">
      <f>P26+P27</f>
    </oc>
    <nc r="P25">
      <f>P26+P27</f>
    </nc>
    <odxf>
      <border outline="0">
        <right/>
      </border>
    </odxf>
    <ndxf>
      <border outline="0">
        <right style="thin">
          <color indexed="64"/>
        </right>
      </border>
    </ndxf>
  </rcc>
  <rcc rId="21790" sId="1">
    <oc r="Q25">
      <f>Q26+Q27</f>
    </oc>
    <nc r="Q25">
      <f>Q26+Q27</f>
    </nc>
  </rcc>
  <rfmt sheetId="1" sqref="K20" start="0" length="0">
    <dxf>
      <alignment horizontal="center" readingOrder="0"/>
    </dxf>
  </rfmt>
  <rfmt sheetId="1" sqref="P20" start="0" length="0">
    <dxf>
      <border outline="0">
        <right style="thin">
          <color indexed="64"/>
        </right>
      </border>
    </dxf>
  </rfmt>
  <rfmt sheetId="1" sqref="C20:Q20">
    <dxf>
      <alignment horizontal="right" readingOrder="0"/>
    </dxf>
  </rfmt>
  <rfmt sheetId="1" sqref="K21" start="0" length="0">
    <dxf>
      <alignment horizontal="center" readingOrder="0"/>
    </dxf>
  </rfmt>
  <rfmt sheetId="1" sqref="P21" start="0" length="0">
    <dxf>
      <border outline="0">
        <right style="thin">
          <color indexed="64"/>
        </right>
      </border>
    </dxf>
  </rfmt>
  <rcc rId="21791" sId="1">
    <oc r="C19">
      <f>C23+C31+C269+C286+C446+C497+C600+C883+C933+C953+C1032+C1086+C1103+C1118+C1165+C1174+C1182+C1207+C1233+C1254+C1310+C1328+C1357+C1394+C1401+C1409+C1442+C1473+C1493+C1500+C1567+C1619+C1628+C1646+C1680+C1691+C1694+C1731+C1749+C1761+C1776+C1789+C1797+C1813</f>
    </oc>
    <nc r="C19">
      <f>C23+C31+C268+C285+C445+C496+C611+C894+C944+C964+C1043+C1097+C1114+C1129+C1177+C1186+C1194+C1219+C1245+C1266+C1322+C1340+C1369+C1406+C1413+C1421+C1454+C1485+C1512+C1579+C1631+C1640+C1658+C1692+C1705+C1744+C1762+C1774+C1789+C1802+C1810+C1826+C1505</f>
    </nc>
  </rcc>
  <rcc rId="21792" sId="1">
    <nc r="C20">
      <f>C25+C110+C274+C278+C337+C458+C515+C654+C900+C951+C969+C1036+C1048+C1101+C1118+C1131+C1142+C1145+C1179+C1181+C1188+C1196+C1222+C1247+C1260+C1275+C1313+C1325+C1342+C1363+C1373+C1408+C1415+C1425+C1464+C1489+C1518+C1572+C1633+C1644+C1660+C1695+C1708+C1719+C1739+C1746+C1764+C1776+C1792+C1796+C1804+C1812+C1828+C1838+C1507</f>
    </nc>
  </rcc>
  <rcc rId="21793" sId="1">
    <nc r="C21">
      <f>C28+C194+C389+C476+C543+C917+C957+C990+C1010+C1018+C1038+C1077+C1107+C1122+C1136+C1147+C1190+C1199+C1212+C1229+C1262+C1289+C1317+C1327+C1344+C1359+C1365+C1379+C1410+C1418+C1437+C1474+C1498+C1544+C1574+C1582+C1636+C1651+C1680+C1688+C1698+C1702+C1712+C1732+C1741+C1748+C1768+C1780+C1799+C1806+C1814+C1820+C1834+C1846+C1509</f>
    </nc>
  </rcc>
  <rcc rId="21794" sId="1">
    <oc r="D19">
      <f>D23+D31+D269+D286+D446+D497+D600+D883+D933+D953+D1032+D1086+D1103+D1118+D1165+D1174+D1182+D1207+D1233+D1254+D1310+D1328+D1357+D1394+D1401+D1409+D1442+D1473+D1493+D1500+D1567+D1619+D1628+D1646+D1680+D1691+D1694+D1731+D1749+D1761+D1776+D1789+D1797+D1813</f>
    </oc>
    <nc r="D19">
      <f>D23+D31+D268+D285+D445+D496+D611+D894+D944+D964+D1043+D1097+D1114+D1129+D1177+D1186+D1194+D1219+D1245+D1266+D1322+D1340+D1369+D1406+D1413+D1421+D1454+D1485+D1512+D1579+D1631+D1640+D1658+D1692+D1705+D1744+D1762+D1774+D1789+D1802+D1810+D1826+D1505</f>
    </nc>
  </rcc>
  <rcc rId="21795" sId="1">
    <oc r="E19">
      <f>E23+E31+E269+E286+E446+E497+E600+E883+E933+E953+E1032+E1086+E1103+E1118+E1165+E1174+E1182+E1207+E1233+E1254+E1310+E1328+E1357+E1394+E1401+E1409+E1442+E1473+E1493+E1500+E1567+E1619+E1628+E1646+E1680+E1691+E1694+E1731+E1749+E1761+E1776+E1789+E1797+E1813</f>
    </oc>
    <nc r="E19">
      <f>E23+E31+E268+E285+E445+E496+E611+E894+E944+E964+E1043+E1097+E1114+E1129+E1177+E1186+E1194+E1219+E1245+E1266+E1322+E1340+E1369+E1406+E1413+E1421+E1454+E1485+E1512+E1579+E1631+E1640+E1658+E1692+E1705+E1744+E1762+E1774+E1789+E1802+E1810+E1826+E1505</f>
    </nc>
  </rcc>
  <rcc rId="21796" sId="1">
    <oc r="F19">
      <f>F23+F31+F269+F286+F446+F497+F600+F883+F933+F953+F1032+F1086+F1103+F1118+F1165+F1174+F1182+F1207+F1233+F1254+F1310+F1328+F1357+F1394+F1401+F1409+F1442+F1473+F1493+F1500+F1567+F1619+F1628+F1646+F1680+F1691+F1694+F1731+F1749+F1761+F1776+F1789+F1797+F1813</f>
    </oc>
    <nc r="F19">
      <f>F23+F31+F268+F285+F445+F496+F611+F894+F944+F964+F1043+F1097+F1114+F1129+F1177+F1186+F1194+F1219+F1245+F1266+F1322+F1340+F1369+F1406+F1413+F1421+F1454+F1485+F1512+F1579+F1631+F1640+F1658+F1692+F1705+F1744+F1762+F1774+F1789+F1802+F1810+F1826+F1505</f>
    </nc>
  </rcc>
  <rcc rId="21797" sId="1">
    <oc r="G19">
      <f>G23+G31+G269+G286+G446+G497+G600+G883+G933+G953+G1032+G1086+G1103+G1118+G1165+G1174+G1182+G1207+G1233+G1254+G1310+G1328+G1357+G1394+G1401+G1409+G1442+G1473+G1493+G1500+G1567+G1619+G1628+G1646+G1680+G1691+G1694+G1731+G1749+G1761+G1776+G1789+G1797+G1813</f>
    </oc>
    <nc r="G19">
      <f>G23+G31+G268+G285+G445+G496+G611+G894+G944+G964+G1043+G1097+G1114+G1129+G1177+G1186+G1194+G1219+G1245+G1266+G1322+G1340+G1369+G1406+G1413+G1421+G1454+G1485+G1512+G1579+G1631+G1640+G1658+G1692+G1705+G1744+G1762+G1774+G1789+G1802+G1810+G1826+G1505</f>
    </nc>
  </rcc>
  <rcc rId="21798" sId="1">
    <oc r="H19">
      <f>H23+H31+H269+H286+H446+H497+H600+H883+H933+H953+H1032+H1086+H1103+H1118+H1165+H1174+H1182+H1207+H1233+H1254+H1310+H1328+H1357+H1394+H1401+H1409+H1442+H1473+H1493+H1500+H1567+H1619+H1628+H1646+H1680+H1691+H1694+H1731+H1749+H1761+H1776+H1789+H1797+H1813</f>
    </oc>
    <nc r="H19">
      <f>H23+H31+H268+H285+H445+H496+H611+H894+H944+H964+H1043+H1097+H1114+H1129+H1177+H1186+H1194+H1219+H1245+H1266+H1322+H1340+H1369+H1406+H1413+H1421+H1454+H1485+H1512+H1579+H1631+H1640+H1658+H1692+H1705+H1744+H1762+H1774+H1789+H1802+H1810+H1826+H1505</f>
    </nc>
  </rcc>
  <rcc rId="21799" sId="1">
    <oc r="I19">
      <f>I23+I31+I269+I286+I446+I497+I600+I883+I933+I953+I1032+I1086+I1103+I1118+I1165+I1174+I1182+I1207+I1233+I1254+I1310+I1328+I1357+I1394+I1401+I1409+I1442+I1473+I1493+I1500+I1567+I1619+I1628+I1646+I1680+I1691+I1694+I1731+I1749+I1761+I1776+I1789+I1797+I1813</f>
    </oc>
    <nc r="I19">
      <f>I23+I31+I268+I285+I445+I496+I611+I894+I944+I964+I1043+I1097+I1114+I1129+I1177+I1186+I1194+I1219+I1245+I1266+I1322+I1340+I1369+I1406+I1413+I1421+I1454+I1485+I1512+I1579+I1631+I1640+I1658+I1692+I1705+I1744+I1762+I1774+I1789+I1802+I1810+I1826+I1505</f>
    </nc>
  </rcc>
  <rcc rId="21800" sId="1">
    <oc r="J19">
      <f>J23+J31+J269+J286+J446+J497+J600+J883+J933+J953+J1032+J1086+J1103+J1118+J1165+J1174+J1182+J1207+J1233+J1254+J1310+J1328+J1357+J1394+J1401+J1409+J1442+J1473+J1493+J1500+J1567+J1619+J1628+J1646+J1680+J1691+J1694+J1731+J1749+J1761+J1776+J1789+J1797+J1813</f>
    </oc>
    <nc r="J19">
      <f>J23+J31+J268+J285+J445+J496+J611+J894+J944+J964+J1043+J1097+J1114+J1129+J1177+J1186+J1194+J1219+J1245+J1266+J1322+J1340+J1369+J1406+J1413+J1421+J1454+J1485+J1512+J1579+J1631+J1640+J1658+J1692+J1705+J1744+J1762+J1774+J1789+J1802+J1810+J1826+J1505</f>
    </nc>
  </rcc>
  <rcc rId="21801" sId="1">
    <oc r="K19">
      <f>K23+K31+K269+K286+K446+K497+K600+K883+K933+K953+K1032+K1086+K1103+K1118+K1165+K1174+K1182+K1207+K1233+K1254+K1310+K1328+K1357+K1394+K1401+K1409+K1442+K1473+K1493+K1500+K1567+K1619+K1628+K1646+K1680+K1691+K1694+K1731+K1749+K1761+K1776+K1789+K1797+K1813</f>
    </oc>
    <nc r="K19">
      <f>K23+K31+K268+K285+K445+K496+K611+K894+K944+K964+K1043+K1097+K1114+K1129+K1177+K1186+K1194+K1219+K1245+K1266+K1322+K1340+K1369+K1406+K1413+K1421+K1454+K1485+K1512+K1579+K1631+K1640+K1658+K1692+K1705+K1744+K1762+K1774+K1789+K1802+K1810+K1826+K1505</f>
    </nc>
  </rcc>
  <rcc rId="21802" sId="1">
    <oc r="L19">
      <f>L23+L31+L269+L286+L446+L497+L600+L883+L933+L953+L1032+L1086+L1103+L1118+L1165+L1174+L1182+L1207+L1233+L1254+L1310+L1328+L1357+L1394+L1401+L1409+L1442+L1473+L1493+L1500+L1567+L1619+L1628+L1646+L1680+L1691+L1694+L1731+L1749+L1761+L1776+L1789+L1797+L1813</f>
    </oc>
    <nc r="L19">
      <f>L23+L31+L268+L285+L445+L496+L611+L894+L944+L964+L1043+L1097+L1114+L1129+L1177+L1186+L1194+L1219+L1245+L1266+L1322+L1340+L1369+L1406+L1413+L1421+L1454+L1485+L1512+L1579+L1631+L1640+L1658+L1692+L1705+L1744+L1762+L1774+L1789+L1802+L1810+L1826+L1505</f>
    </nc>
  </rcc>
  <rcc rId="21803" sId="1">
    <oc r="M19">
      <f>M23+M31+M269+M286+M446+M497+M600+M883+M933+M953+M1032+M1086+M1103+M1118+M1165+M1174+M1182+M1207+M1233+M1254+M1310+M1328+M1357+M1394+M1401+M1409+M1442+M1473+M1493+M1500+M1567+M1619+M1628+M1646+M1680+M1691+M1694+M1731+M1749+M1761+M1776+M1789+M1797+M1813</f>
    </oc>
    <nc r="M19">
      <f>M23+M31+M268+M285+M445+M496+M611+M894+M944+M964+M1043+M1097+M1114+M1129+M1177+M1186+M1194+M1219+M1245+M1266+M1322+M1340+M1369+M1406+M1413+M1421+M1454+M1485+M1512+M1579+M1631+M1640+M1658+M1692+M1705+M1744+M1762+M1774+M1789+M1802+M1810+M1826+M1505</f>
    </nc>
  </rcc>
  <rcc rId="21804" sId="1">
    <oc r="N19">
      <f>N23+N31+N269+N286+N446+N497+N600+N883+N933+N953+N1032+N1086+N1103+N1118+N1165+N1174+N1182+N1207+N1233+N1254+N1310+N1328+N1357+N1394+N1401+N1409+N1442+N1473+N1493+N1500+N1567+N1619+N1628+N1646+N1680+N1691+N1694+N1731+N1749+N1761+N1776+N1789+N1797+N1813</f>
    </oc>
    <nc r="N19">
      <f>N23+N31+N268+N285+N445+N496+N611+N894+N944+N964+N1043+N1097+N1114+N1129+N1177+N1186+N1194+N1219+N1245+N1266+N1322+N1340+N1369+N1406+N1413+N1421+N1454+N1485+N1512+N1579+N1631+N1640+N1658+N1692+N1705+N1744+N1762+N1774+N1789+N1802+N1810+N1826+N1505</f>
    </nc>
  </rcc>
  <rcc rId="21805" sId="1">
    <oc r="O19">
      <f>O23+O31+O269+O286+O446+O497+O600+O883+O933+O953+O1032+O1086+O1103+O1118+O1165+O1174+O1182+O1207+O1233+O1254+O1310+O1328+O1357+O1394+O1401+O1409+O1442+O1473+O1493+O1500+O1567+O1619+O1628+O1646+O1680+O1691+O1694+O1731+O1749+O1761+O1776+O1789+O1797+O1813</f>
    </oc>
    <nc r="O19">
      <f>O23+O31+O268+O285+O445+O496+O611+O894+O944+O964+O1043+O1097+O1114+O1129+O1177+O1186+O1194+O1219+O1245+O1266+O1322+O1340+O1369+O1406+O1413+O1421+O1454+O1485+O1512+O1579+O1631+O1640+O1658+O1692+O1705+O1744+O1762+O1774+O1789+O1802+O1810+O1826+O1505</f>
    </nc>
  </rcc>
  <rcc rId="21806" sId="1">
    <oc r="P19">
      <f>P23+P31+P269+P286+P446+P497+P600+P883+P933+P953+P1032+P1086+P1103+P1118+P1165+P1174+P1182+P1207+P1233+P1254+P1310+P1328+P1357+P1394+P1401+P1409+P1442+P1473+P1493+P1500+P1567+P1619+P1628+P1646+P1680+P1691+P1694+P1731+P1749+P1761+P1776+P1789+P1797+P1813</f>
    </oc>
    <nc r="P19">
      <f>P23+P31+P268+P285+P445+P496+P611+P894+P944+P964+P1043+P1097+P1114+P1129+P1177+P1186+P1194+P1219+P1245+P1266+P1322+P1340+P1369+P1406+P1413+P1421+P1454+P1485+P1512+P1579+P1631+P1640+P1658+P1692+P1705+P1744+P1762+P1774+P1789+P1802+P1810+P1826+P1505</f>
    </nc>
  </rcc>
  <rcc rId="21807" sId="1">
    <oc r="Q19">
      <f>Q23+Q31+Q269+Q286+Q446+Q497+Q600+Q883+Q933+Q953+Q1032+Q1086+Q1103+Q1118+Q1165+Q1174+Q1182+Q1207+Q1233+Q1254+Q1310+Q1328+Q1357+Q1394+Q1401+Q1409+Q1442+Q1473+Q1493+Q1500+Q1567+Q1619+Q1628+Q1646+Q1680+Q1691+Q1694+Q1731+Q1749+Q1761+Q1776+Q1789+Q1797+Q1813</f>
    </oc>
    <nc r="Q19">
      <f>Q23+Q31+Q268+Q285+Q445+Q496+Q611+Q894+Q944+Q964+Q1043+Q1097+Q1114+Q1129+Q1177+Q1186+Q1194+Q1219+Q1245+Q1266+Q1322+Q1340+Q1369+Q1406+Q1413+Q1421+Q1454+Q1485+Q1512+Q1579+Q1631+Q1640+Q1658+Q1692+Q1705+Q1744+Q1762+Q1774+Q1789+Q1802+Q1810+Q1826+Q1505</f>
    </nc>
  </rcc>
  <rcc rId="21808" sId="1">
    <nc r="D20">
      <f>D25+D110+D274+D278+D337+D458+D515+D654+D900+D951+D969+D1036+D1048+D1101+D1118+D1131+D1142+D1145+D1179+D1181+D1188+D1196+D1222+D1247+D1260+D1275+D1313+D1325+D1342+D1363+D1373+D1408+D1415+D1425+D1464+D1489+D1518+D1572+D1633+D1644+D1660+D1695+D1708+D1719+D1739+D1746+D1764+D1776+D1792+D1796+D1804+D1812+D1828+D1838+D1507</f>
    </nc>
  </rcc>
  <rcc rId="21809" sId="1">
    <nc r="E20">
      <f>E25+E110+E274+E278+E337+E458+E515+E654+E900+E951+E969+E1036+E1048+E1101+E1118+E1131+E1142+E1145+E1179+E1181+E1188+E1196+E1222+E1247+E1260+E1275+E1313+E1325+E1342+E1363+E1373+E1408+E1415+E1425+E1464+E1489+E1518+E1572+E1633+E1644+E1660+E1695+E1708+E1719+E1739+E1746+E1764+E1776+E1792+E1796+E1804+E1812+E1828+E1838+E1507</f>
    </nc>
  </rcc>
  <rcc rId="21810" sId="1">
    <nc r="F20">
      <f>F25+F110+F274+F278+F337+F458+F515+F654+F900+F951+F969+F1036+F1048+F1101+F1118+F1131+F1142+F1145+F1179+F1181+F1188+F1196+F1222+F1247+F1260+F1275+F1313+F1325+F1342+F1363+F1373+F1408+F1415+F1425+F1464+F1489+F1518+F1572+F1633+F1644+F1660+F1695+F1708+F1719+F1739+F1746+F1764+F1776+F1792+F1796+F1804+F1812+F1828+F1838+F1507</f>
    </nc>
  </rcc>
  <rcc rId="21811" sId="1">
    <nc r="G20">
      <f>G25+G110+G274+G278+G337+G458+G515+G654+G900+G951+G969+G1036+G1048+G1101+G1118+G1131+G1142+G1145+G1179+G1181+G1188+G1196+G1222+G1247+G1260+G1275+G1313+G1325+G1342+G1363+G1373+G1408+G1415+G1425+G1464+G1489+G1518+G1572+G1633+G1644+G1660+G1695+G1708+G1719+G1739+G1746+G1764+G1776+G1792+G1796+G1804+G1812+G1828+G1838+G1507</f>
    </nc>
  </rcc>
  <rcc rId="21812" sId="1">
    <nc r="H20">
      <f>H25+H110+H274+H278+H337+H458+H515+H654+H900+H951+H969+H1036+H1048+H1101+H1118+H1131+H1142+H1145+H1179+H1181+H1188+H1196+H1222+H1247+H1260+H1275+H1313+H1325+H1342+H1363+H1373+H1408+H1415+H1425+H1464+H1489+H1518+H1572+H1633+H1644+H1660+H1695+H1708+H1719+H1739+H1746+H1764+H1776+H1792+H1796+H1804+H1812+H1828+H1838+H1507</f>
    </nc>
  </rcc>
  <rcc rId="21813" sId="1">
    <nc r="I20">
      <f>I25+I110+I274+I278+I337+I458+I515+I654+I900+I951+I969+I1036+I1048+I1101+I1118+I1131+I1142+I1145+I1179+I1181+I1188+I1196+I1222+I1247+I1260+I1275+I1313+I1325+I1342+I1363+I1373+I1408+I1415+I1425+I1464+I1489+I1518+I1572+I1633+I1644+I1660+I1695+I1708+I1719+I1739+I1746+I1764+I1776+I1792+I1796+I1804+I1812+I1828+I1838+I1507</f>
    </nc>
  </rcc>
  <rcc rId="21814" sId="1">
    <nc r="J20">
      <f>J25+J110+J274+J278+J337+J458+J515+J654+J900+J951+J969+J1036+J1048+J1101+J1118+J1131+J1142+J1145+J1179+J1181+J1188+J1196+J1222+J1247+J1260+J1275+J1313+J1325+J1342+J1363+J1373+J1408+J1415+J1425+J1464+J1489+J1518+J1572+J1633+J1644+J1660+J1695+J1708+J1719+J1739+J1746+J1764+J1776+J1792+J1796+J1804+J1812+J1828+J1838+J1507</f>
    </nc>
  </rcc>
  <rcc rId="21815" sId="1">
    <nc r="K20">
      <f>K25+K110+K274+K278+K337+K458+K515+K654+K900+K951+K969+K1036+K1048+K1101+K1118+K1131+K1142+K1145+K1179+K1181+K1188+K1196+K1222+K1247+K1260+K1275+K1313+K1325+K1342+K1363+K1373+K1408+K1415+K1425+K1464+K1489+K1518+K1572+K1633+K1644+K1660+K1695+K1708+K1719+K1739+K1746+K1764+K1776+K1792+K1796+K1804+K1812+K1828+K1838+K1507</f>
    </nc>
  </rcc>
  <rcc rId="21816" sId="1">
    <nc r="L20">
      <f>L25+L110+L274+L278+L337+L458+L515+L654+L900+L951+L969+L1036+L1048+L1101+L1118+L1131+L1142+L1145+L1179+L1181+L1188+L1196+L1222+L1247+L1260+L1275+L1313+L1325+L1342+L1363+L1373+L1408+L1415+L1425+L1464+L1489+L1518+L1572+L1633+L1644+L1660+L1695+L1708+L1719+L1739+L1746+L1764+L1776+L1792+L1796+L1804+L1812+L1828+L1838+L1507</f>
    </nc>
  </rcc>
  <rcc rId="21817" sId="1">
    <nc r="M20">
      <f>M25+M110+M274+M278+M337+M458+M515+M654+M900+M951+M969+M1036+M1048+M1101+M1118+M1131+M1142+M1145+M1179+M1181+M1188+M1196+M1222+M1247+M1260+M1275+M1313+M1325+M1342+M1363+M1373+M1408+M1415+M1425+M1464+M1489+M1518+M1572+M1633+M1644+M1660+M1695+M1708+M1719+M1739+M1746+M1764+M1776+M1792+M1796+M1804+M1812+M1828+M1838+M1507</f>
    </nc>
  </rcc>
  <rcc rId="21818" sId="1">
    <nc r="N20">
      <f>N25+N110+N274+N278+N337+N458+N515+N654+N900+N951+N969+N1036+N1048+N1101+N1118+N1131+N1142+N1145+N1179+N1181+N1188+N1196+N1222+N1247+N1260+N1275+N1313+N1325+N1342+N1363+N1373+N1408+N1415+N1425+N1464+N1489+N1518+N1572+N1633+N1644+N1660+N1695+N1708+N1719+N1739+N1746+N1764+N1776+N1792+N1796+N1804+N1812+N1828+N1838+N1507</f>
    </nc>
  </rcc>
  <rcc rId="21819" sId="1">
    <nc r="O20">
      <f>O25+O110+O274+O278+O337+O458+O515+O654+O900+O951+O969+O1036+O1048+O1101+O1118+O1131+O1142+O1145+O1179+O1181+O1188+O1196+O1222+O1247+O1260+O1275+O1313+O1325+O1342+O1363+O1373+O1408+O1415+O1425+O1464+O1489+O1518+O1572+O1633+O1644+O1660+O1695+O1708+O1719+O1739+O1746+O1764+O1776+O1792+O1796+O1804+O1812+O1828+O1838+O1507</f>
    </nc>
  </rcc>
  <rcc rId="21820" sId="1">
    <nc r="P20">
      <f>P25+P110+P274+P278+P337+P458+P515+P654+P900+P951+P969+P1036+P1048+P1101+P1118+P1131+P1142+P1145+P1179+P1181+P1188+P1196+P1222+P1247+P1260+P1275+P1313+P1325+P1342+P1363+P1373+P1408+P1415+P1425+P1464+P1489+P1518+P1572+P1633+P1644+P1660+P1695+P1708+P1719+P1739+P1746+P1764+P1776+P1792+P1796+P1804+P1812+P1828+P1838+P1507</f>
    </nc>
  </rcc>
  <rcc rId="21821" sId="1">
    <nc r="Q20">
      <f>Q25+Q110+Q274+Q278+Q337+Q458+Q515+Q654+Q900+Q951+Q969+Q1036+Q1048+Q1101+Q1118+Q1131+Q1142+Q1145+Q1179+Q1181+Q1188+Q1196+Q1222+Q1247+Q1260+Q1275+Q1313+Q1325+Q1342+Q1363+Q1373+Q1408+Q1415+Q1425+Q1464+Q1489+Q1518+Q1572+Q1633+Q1644+Q1660+Q1695+Q1708+Q1719+Q1739+Q1746+Q1764+Q1776+Q1792+Q1796+Q1804+Q1812+Q1828+Q1838+Q1507</f>
    </nc>
  </rcc>
  <rcc rId="21822" sId="1">
    <nc r="D21">
      <f>D28+D194+D389+D476+D543+D917+D957+D990+D1010+D1018+D1038+D1077+D1107+D1122+D1136+D1147+D1190+D1199+D1212+D1229+D1262+D1289+D1317+D1327+D1344+D1359+D1365+D1379+D1410+D1418+D1437+D1474+D1498+D1544+D1574+D1582+D1636+D1651+D1680+D1688+D1698+D1702+D1712+D1732+D1741+D1748+D1768+D1780+D1799+D1806+D1814+D1820+D1834+D1846+D1509</f>
    </nc>
  </rcc>
  <rcc rId="21823" sId="1">
    <nc r="E21">
      <f>E28+E194+E389+E476+E543+E917+E957+E990+E1010+E1018+E1038+E1077+E1107+E1122+E1136+E1147+E1190+E1199+E1212+E1229+E1262+E1289+E1317+E1327+E1344+E1359+E1365+E1379+E1410+E1418+E1437+E1474+E1498+E1544+E1574+E1582+E1636+E1651+E1680+E1688+E1698+E1702+E1712+E1732+E1741+E1748+E1768+E1780+E1799+E1806+E1814+E1820+E1834+E1846+E1509</f>
    </nc>
  </rcc>
  <rcc rId="21824" sId="1">
    <nc r="F21">
      <f>F28+F194+F389+F476+F543+F917+F957+F990+F1010+F1018+F1038+F1077+F1107+F1122+F1136+F1147+F1190+F1199+F1212+F1229+F1262+F1289+F1317+F1327+F1344+F1359+F1365+F1379+F1410+F1418+F1437+F1474+F1498+F1544+F1574+F1582+F1636+F1651+F1680+F1688+F1698+F1702+F1712+F1732+F1741+F1748+F1768+F1780+F1799+F1806+F1814+F1820+F1834+F1846+F1509</f>
    </nc>
  </rcc>
  <rcc rId="21825" sId="1">
    <nc r="G21">
      <f>G28+G194+G389+G476+G543+G917+G957+G990+G1010+G1018+G1038+G1077+G1107+G1122+G1136+G1147+G1190+G1199+G1212+G1229+G1262+G1289+G1317+G1327+G1344+G1359+G1365+G1379+G1410+G1418+G1437+G1474+G1498+G1544+G1574+G1582+G1636+G1651+G1680+G1688+G1698+G1702+G1712+G1732+G1741+G1748+G1768+G1780+G1799+G1806+G1814+G1820+G1834+G1846+G1509</f>
    </nc>
  </rcc>
  <rcc rId="21826" sId="1">
    <nc r="H21">
      <f>H28+H194+H389+H476+H543+H917+H957+H990+H1010+H1018+H1038+H1077+H1107+H1122+H1136+H1147+H1190+H1199+H1212+H1229+H1262+H1289+H1317+H1327+H1344+H1359+H1365+H1379+H1410+H1418+H1437+H1474+H1498+H1544+H1574+H1582+H1636+H1651+H1680+H1688+H1698+H1702+H1712+H1732+H1741+H1748+H1768+H1780+H1799+H1806+H1814+H1820+H1834+H1846+H1509</f>
    </nc>
  </rcc>
  <rcc rId="21827" sId="1">
    <nc r="I21">
      <f>I28+I194+I389+I476+I543+I917+I957+I990+I1010+I1018+I1038+I1077+I1107+I1122+I1136+I1147+I1190+I1199+I1212+I1229+I1262+I1289+I1317+I1327+I1344+I1359+I1365+I1379+I1410+I1418+I1437+I1474+I1498+I1544+I1574+I1582+I1636+I1651+I1680+I1688+I1698+I1702+I1712+I1732+I1741+I1748+I1768+I1780+I1799+I1806+I1814+I1820+I1834+I1846+I1509</f>
    </nc>
  </rcc>
  <rcc rId="21828" sId="1">
    <nc r="J21">
      <f>J28+J194+J389+J476+J543+J917+J957+J990+J1010+J1018+J1038+J1077+J1107+J1122+J1136+J1147+J1190+J1199+J1212+J1229+J1262+J1289+J1317+J1327+J1344+J1359+J1365+J1379+J1410+J1418+J1437+J1474+J1498+J1544+J1574+J1582+J1636+J1651+J1680+J1688+J1698+J1702+J1712+J1732+J1741+J1748+J1768+J1780+J1799+J1806+J1814+J1820+J1834+J1846+J1509</f>
    </nc>
  </rcc>
  <rcc rId="21829" sId="1">
    <nc r="K21">
      <f>K28+K194+K389+K476+K543+K917+K957+K990+K1010+K1018+K1038+K1077+K1107+K1122+K1136+K1147+K1190+K1199+K1212+K1229+K1262+K1289+K1317+K1327+K1344+K1359+K1365+K1379+K1410+K1418+K1437+K1474+K1498+K1544+K1574+K1582+K1636+K1651+K1680+K1688+K1698+K1702+K1712+K1732+K1741+K1748+K1768+K1780+K1799+K1806+K1814+K1820+K1834+K1846+K1509</f>
    </nc>
  </rcc>
  <rcc rId="21830" sId="1">
    <nc r="L21">
      <f>L28+L194+L389+L476+L543+L917+L957+L990+L1010+L1018+L1038+L1077+L1107+L1122+L1136+L1147+L1190+L1199+L1212+L1229+L1262+L1289+L1317+L1327+L1344+L1359+L1365+L1379+L1410+L1418+L1437+L1474+L1498+L1544+L1574+L1582+L1636+L1651+L1680+L1688+L1698+L1702+L1712+L1732+L1741+L1748+L1768+L1780+L1799+L1806+L1814+L1820+L1834+L1846+L1509</f>
    </nc>
  </rcc>
  <rcc rId="21831" sId="1">
    <nc r="M21">
      <f>M28+M194+M389+M476+M543+M917+M957+M990+M1010+M1018+M1038+M1077+M1107+M1122+M1136+M1147+M1190+M1199+M1212+M1229+M1262+M1289+M1317+M1327+M1344+M1359+M1365+M1379+M1410+M1418+M1437+M1474+M1498+M1544+M1574+M1582+M1636+M1651+M1680+M1688+M1698+M1702+M1712+M1732+M1741+M1748+M1768+M1780+M1799+M1806+M1814+M1820+M1834+M1846+M1509</f>
    </nc>
  </rcc>
  <rcc rId="21832" sId="1">
    <nc r="N21">
      <f>N28+N194+N389+N476+N543+N917+N957+N990+N1010+N1018+N1038+N1077+N1107+N1122+N1136+N1147+N1190+N1199+N1212+N1229+N1262+N1289+N1317+N1327+N1344+N1359+N1365+N1379+N1410+N1418+N1437+N1474+N1498+N1544+N1574+N1582+N1636+N1651+N1680+N1688+N1698+N1702+N1712+N1732+N1741+N1748+N1768+N1780+N1799+N1806+N1814+N1820+N1834+N1846+N1509</f>
    </nc>
  </rcc>
  <rcc rId="21833" sId="1">
    <nc r="O21">
      <f>O28+O194+O389+O476+O543+O917+O957+O990+O1010+O1018+O1038+O1077+O1107+O1122+O1136+O1147+O1190+O1199+O1212+O1229+O1262+O1289+O1317+O1327+O1344+O1359+O1365+O1379+O1410+O1418+O1437+O1474+O1498+O1544+O1574+O1582+O1636+O1651+O1680+O1688+O1698+O1702+O1712+O1732+O1741+O1748+O1768+O1780+O1799+O1806+O1814+O1820+O1834+O1846+O1509</f>
    </nc>
  </rcc>
  <rcc rId="21834" sId="1">
    <nc r="P21">
      <f>P28+P194+P389+P476+P543+P917+P957+P990+P1010+P1018+P1038+P1077+P1107+P1122+P1136+P1147+P1190+P1199+P1212+P1229+P1262+P1289+P1317+P1327+P1344+P1359+P1365+P1379+P1410+P1418+P1437+P1474+P1498+P1544+P1574+P1582+P1636+P1651+P1680+P1688+P1698+P1702+P1712+P1732+P1741+P1748+P1768+P1780+P1799+P1806+P1814+P1820+P1834+P1846+P1509</f>
    </nc>
  </rcc>
  <rcc rId="21835" sId="1">
    <nc r="Q21">
      <f>Q28+Q194+Q389+Q476+Q543+Q917+Q957+Q990+Q1010+Q1018+Q1038+Q1077+Q1107+Q1122+Q1136+Q1147+Q1190+Q1199+Q1212+Q1229+Q1262+Q1289+Q1317+Q1327+Q1344+Q1359+Q1365+Q1379+Q1410+Q1418+Q1437+Q1474+Q1498+Q1544+Q1574+Q1582+Q1636+Q1651+Q1680+Q1688+Q1698+Q1702+Q1712+Q1732+Q1741+Q1748+Q1768+Q1780+Q1799+Q1806+Q1814+Q1820+Q1834+Q1846+Q1509</f>
    </nc>
  </rcc>
  <rfmt sheetId="1" sqref="C18:Q1854">
    <dxf>
      <alignment horizontal="right" readingOrder="0"/>
    </dxf>
  </rfmt>
  <rfmt sheetId="1" sqref="C18:Q1854">
    <dxf>
      <numFmt numFmtId="4" formatCode="#,##0.00"/>
    </dxf>
  </rfmt>
  <rcv guid="{52C56C69-E76E-46A4-93DC-3FEF3C34E98B}" action="delete"/>
  <rdn rId="0" localSheetId="1" customView="1" name="Z_52C56C69_E76E_46A4_93DC_3FEF3C34E98B_.wvu.PrintArea" hidden="1" oldHidden="1">
    <formula>'Лист 1'!$A$1:$R$1870</formula>
    <oldFormula>'Лист 1'!$A$1:$R$1870</oldFormula>
  </rdn>
  <rdn rId="0" localSheetId="1" customView="1" name="Z_52C56C69_E76E_46A4_93DC_3FEF3C34E98B_.wvu.PrintTitles" hidden="1" oldHidden="1">
    <formula>'Лист 1'!$17:$17</formula>
    <oldFormula>'Лист 1'!$17:$17</oldFormula>
  </rdn>
  <rdn rId="0" localSheetId="1" customView="1" name="Z_52C56C69_E76E_46A4_93DC_3FEF3C34E98B_.wvu.FilterData" hidden="1" oldHidden="1">
    <formula>'Лист 1'!$A$14:$S$1854</formula>
  </rdn>
  <rcv guid="{52C56C69-E76E-46A4-93DC-3FEF3C34E98B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52C56C69-E76E-46A4-93DC-3FEF3C34E98B}" action="delete"/>
  <rdn rId="0" localSheetId="1" customView="1" name="Z_52C56C69_E76E_46A4_93DC_3FEF3C34E98B_.wvu.PrintArea" hidden="1" oldHidden="1">
    <formula>'Лист 1'!$A$1:$R$1870</formula>
    <oldFormula>'Лист 1'!$A$1:$R$1870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rc rId="17377" sId="1" ref="A1710:XFD1710" action="insertRow"/>
  <rfmt sheetId="1" sqref="A1710" start="0" length="0">
    <dxf>
      <alignment horizontal="general" readingOrder="0"/>
    </dxf>
  </rfmt>
  <rfmt sheetId="1" sqref="A1710:B1710">
    <dxf>
      <fill>
        <patternFill>
          <bgColor theme="0"/>
        </patternFill>
      </fill>
    </dxf>
  </rfmt>
  <rcc rId="17378" sId="1">
    <nc r="C1710">
      <f>C1711</f>
    </nc>
  </rcc>
  <rcc rId="17379" sId="1">
    <nc r="D1710">
      <f>D1711</f>
    </nc>
  </rcc>
  <rcc rId="17380" sId="1">
    <nc r="E1710">
      <f>E1711</f>
    </nc>
  </rcc>
  <rcc rId="17381" sId="1">
    <nc r="F1710">
      <f>F1711</f>
    </nc>
  </rcc>
  <rcc rId="17382" sId="1">
    <nc r="G1710">
      <f>G1711</f>
    </nc>
  </rcc>
  <rcc rId="17383" sId="1">
    <nc r="H1710">
      <f>H1711</f>
    </nc>
  </rcc>
  <rcc rId="17384" sId="1">
    <nc r="I1710">
      <f>I1711</f>
    </nc>
  </rcc>
  <rcc rId="17385" sId="1">
    <nc r="J1710">
      <f>J1711</f>
    </nc>
  </rcc>
  <rcc rId="17386" sId="1" odxf="1" dxf="1">
    <nc r="K1710">
      <f>K1711</f>
    </nc>
    <odxf>
      <alignment horizontal="right" readingOrder="0"/>
    </odxf>
    <ndxf>
      <alignment horizontal="general" readingOrder="0"/>
    </ndxf>
  </rcc>
  <rcc rId="17387" sId="1">
    <nc r="L1710">
      <f>L1711</f>
    </nc>
  </rcc>
  <rcc rId="17388" sId="1">
    <nc r="M1710">
      <f>M1711</f>
    </nc>
  </rcc>
  <rcc rId="17389" sId="1">
    <nc r="N1710">
      <f>N1711</f>
    </nc>
  </rcc>
  <rcc rId="17390" sId="1">
    <nc r="O1710">
      <f>O1711</f>
    </nc>
  </rcc>
  <rcc rId="17391" sId="1">
    <nc r="P1710">
      <f>P1711</f>
    </nc>
  </rcc>
  <rcc rId="17392" sId="1">
    <nc r="Q1710">
      <f>Q1711</f>
    </nc>
  </rcc>
  <rcc rId="17393" sId="1">
    <nc r="C1709">
      <f>C1710</f>
    </nc>
  </rcc>
  <rcc rId="17394" sId="1">
    <nc r="D1709">
      <f>D1710</f>
    </nc>
  </rcc>
  <rcc rId="17395" sId="1">
    <nc r="E1709">
      <f>E1710</f>
    </nc>
  </rcc>
  <rcc rId="17396" sId="1">
    <nc r="F1709">
      <f>F1710</f>
    </nc>
  </rcc>
  <rcc rId="17397" sId="1">
    <nc r="G1709">
      <f>G1710</f>
    </nc>
  </rcc>
  <rcc rId="17398" sId="1">
    <nc r="H1709">
      <f>H1710</f>
    </nc>
  </rcc>
  <rcc rId="17399" sId="1">
    <nc r="I1709">
      <f>I1710</f>
    </nc>
  </rcc>
  <rcc rId="17400" sId="1">
    <nc r="J1709">
      <f>J1710</f>
    </nc>
  </rcc>
  <rcc rId="17401" sId="1" odxf="1" dxf="1">
    <nc r="K1709">
      <f>K1710</f>
    </nc>
    <odxf>
      <alignment horizontal="right" readingOrder="0"/>
    </odxf>
    <ndxf>
      <alignment horizontal="general" readingOrder="0"/>
    </ndxf>
  </rcc>
  <rcc rId="17402" sId="1">
    <nc r="L1709">
      <f>L1710</f>
    </nc>
  </rcc>
  <rcc rId="17403" sId="1">
    <nc r="M1709">
      <f>M1710</f>
    </nc>
  </rcc>
  <rcc rId="17404" sId="1">
    <nc r="N1709">
      <f>N1710</f>
    </nc>
  </rcc>
  <rcc rId="17405" sId="1">
    <nc r="O1709">
      <f>O1710</f>
    </nc>
  </rcc>
  <rcc rId="17406" sId="1">
    <nc r="P1709">
      <f>P1710</f>
    </nc>
  </rcc>
  <rcc rId="17407" sId="1">
    <nc r="Q1709">
      <f>Q1710</f>
    </nc>
  </rcc>
  <rcc rId="17408" sId="1">
    <nc r="A1710" t="inlineStr">
      <is>
        <t>Итого по Солонешенскому району 2019 год</t>
      </is>
    </nc>
  </rcc>
  <rcc rId="17409" sId="1" odxf="1" dxf="1" numFmtId="4">
    <oc r="C1711" t="inlineStr">
      <is>
        <t>Ремонт фундамента, утепление и ремонт фасада, ремонт крыши</t>
      </is>
    </oc>
    <nc r="C1711">
      <v>887900</v>
    </nc>
    <ndxf>
      <font>
        <b/>
        <sz val="14"/>
        <color indexed="8"/>
        <name val="Times New Roman"/>
        <scheme val="none"/>
      </font>
    </ndxf>
  </rcc>
  <rcc rId="17410" sId="1" odxf="1" dxf="1" numFmtId="4">
    <nc r="G1711">
      <v>370.2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1" sId="1" odxf="1" dxf="1" numFmtId="4">
    <nc r="H1711">
      <v>460000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2" sId="1" odxf="1" dxf="1" numFmtId="4">
    <nc r="K1711">
      <v>200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3" sId="1" odxf="1" dxf="1" numFmtId="4">
    <nc r="L1711">
      <v>80000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4" sId="1" odxf="1" dxf="1" numFmtId="4">
    <nc r="M1711">
      <v>270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5" sId="1" odxf="1" dxf="1" numFmtId="4">
    <nc r="N1711">
      <v>260000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6" sId="1" odxf="1" dxf="1" numFmtId="4">
    <nc r="O1711">
      <v>300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cc rId="17417" sId="1" odxf="1" dxf="1" numFmtId="4">
    <nc r="P1711">
      <v>87900</v>
    </nc>
    <odxf>
      <font>
        <b val="0"/>
        <sz val="10"/>
        <color auto="1"/>
        <name val="Arial"/>
        <scheme val="none"/>
      </font>
    </odxf>
    <ndxf>
      <font>
        <b/>
        <sz val="14"/>
        <color auto="1"/>
        <name val="Arial"/>
        <scheme val="none"/>
      </font>
    </ndxf>
  </rcc>
  <rfmt sheetId="1" sqref="C1711:Q1711">
    <dxf>
      <alignment vertical="bottom" readingOrder="0"/>
    </dxf>
  </rfmt>
  <rfmt sheetId="1" sqref="C1711:Q1711">
    <dxf>
      <alignment vertical="top" readingOrder="0"/>
    </dxf>
  </rfmt>
  <rfmt sheetId="1" sqref="C1711:Q1711">
    <dxf>
      <alignment vertical="bottom" readingOrder="0"/>
    </dxf>
  </rfmt>
  <rfmt sheetId="1" sqref="C1711:Q1711">
    <dxf>
      <alignment vertical="top" readingOrder="0"/>
    </dxf>
  </rfmt>
  <rfmt sheetId="1" sqref="C1711:Q1711" start="0" length="2147483647">
    <dxf>
      <font>
        <b val="0"/>
      </font>
    </dxf>
  </rfmt>
  <rfmt sheetId="1" sqref="C1711:Q1711">
    <dxf>
      <fill>
        <patternFill>
          <bgColor theme="0"/>
        </patternFill>
      </fill>
    </dxf>
  </rfmt>
  <rfmt sheetId="1" sqref="C1711:Q1711" start="0" length="2147483647">
    <dxf>
      <font>
        <color auto="1"/>
      </font>
    </dxf>
  </rfmt>
  <rfmt sheetId="1" sqref="C1711:Q1711" start="0" length="2147483647">
    <dxf>
      <font>
        <name val="Times New Roman"/>
        <scheme val="none"/>
      </font>
    </dxf>
  </rfmt>
  <rfmt sheetId="1" sqref="C1711:Q1711">
    <dxf>
      <alignment horizontal="right" readingOrder="0"/>
    </dxf>
  </rfmt>
  <rfmt sheetId="1" sqref="C1709:Q1710" start="0" length="2147483647">
    <dxf>
      <font>
        <b/>
      </font>
    </dxf>
  </rfmt>
  <rcc rId="17418" sId="1">
    <oc r="B1711" t="inlineStr">
      <is>
        <t>Солонешенский район, с. Солонешное, ул. Береговая, 
д. 5А</t>
      </is>
    </oc>
    <nc r="B1711" t="inlineStr">
      <is>
        <t>Солонешенский район, с. Солонешное, 
ул. Береговая, д. 5А</t>
      </is>
    </nc>
  </rcc>
  <rfmt sheetId="1" sqref="A1014:B1016" start="0" length="2147483647">
    <dxf>
      <font>
        <b/>
      </font>
    </dxf>
  </rfmt>
  <rfmt sheetId="1" sqref="A968" start="0" length="0">
    <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right/>
      </border>
    </dxf>
  </rfmt>
  <rcc rId="17419" sId="1" odxf="1" dxf="1">
    <oc r="B968" t="inlineStr">
      <is>
        <t>Итого по ЗАТО Сибирскому</t>
      </is>
    </oc>
    <nc r="B968"/>
    <odxf>
      <font>
        <b/>
        <sz val="14"/>
        <name val="Times New Roman"/>
        <scheme val="none"/>
      </font>
      <fill>
        <patternFill patternType="solid">
          <bgColor rgb="FF92D050"/>
        </patternFill>
      </fill>
      <alignment horizontal="general" wrapText="0" readingOrder="0"/>
      <border outline="0">
        <left style="thin">
          <color indexed="64"/>
        </left>
      </border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  <border outline="0">
        <left/>
      </border>
    </ndxf>
  </rcc>
  <rcc rId="17420" sId="1" odxf="1" dxf="1" numFmtId="4">
    <oc r="C968">
      <v>132085022.43420002</v>
    </oc>
    <nc r="C968">
      <f>C969+C974+C995</f>
    </nc>
    <odxf>
      <font>
        <b/>
        <sz val="14"/>
        <name val="Times New Roman"/>
        <scheme val="none"/>
      </font>
      <numFmt numFmtId="4" formatCode="#,##0.00"/>
      <alignment horizontal="right" vertical="top" readingOrder="0"/>
    </odxf>
    <ndxf>
      <font>
        <b val="0"/>
        <sz val="8"/>
        <name val="Times New Roman"/>
        <scheme val="none"/>
      </font>
      <numFmt numFmtId="2" formatCode="0.00"/>
      <alignment horizontal="left" vertical="center" readingOrder="0"/>
    </ndxf>
  </rcc>
  <rcc rId="17421" sId="1" odxf="1" dxf="1" numFmtId="4">
    <oc r="D968">
      <v>33168962.993999999</v>
    </oc>
    <nc r="D968">
      <f>D969+D974+D995</f>
    </nc>
    <odxf>
      <font>
        <b/>
        <sz val="14"/>
        <name val="Times New Roman"/>
        <scheme val="none"/>
      </font>
      <numFmt numFmtId="4" formatCode="#,##0.00"/>
      <alignment horizontal="right" vertical="top" readingOrder="0"/>
    </odxf>
    <ndxf>
      <font>
        <b val="0"/>
        <sz val="8"/>
        <name val="Times New Roman"/>
        <scheme val="none"/>
      </font>
      <numFmt numFmtId="2" formatCode="0.00"/>
      <alignment horizontal="left" vertical="center" readingOrder="0"/>
    </ndxf>
  </rcc>
  <rcc rId="17422" sId="1" odxf="1" dxf="1" numFmtId="4">
    <oc r="E968">
      <v>18</v>
    </oc>
    <nc r="E968">
      <f>E969+E974+E995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3" formatCode="#,##0"/>
      <alignment horizontal="left" readingOrder="0"/>
    </ndxf>
  </rcc>
  <rcc rId="17423" sId="1" odxf="1" dxf="1" numFmtId="4">
    <oc r="F968">
      <v>14299144.740000002</v>
    </oc>
    <nc r="F968">
      <f>F969+F974+F995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3" formatCode="#,##0"/>
      <alignment horizontal="left" readingOrder="0"/>
    </ndxf>
  </rcc>
  <rcc rId="17424" sId="1" odxf="1" dxf="1" numFmtId="4">
    <oc r="G968">
      <v>15509.66</v>
    </oc>
    <nc r="G968">
      <f>G969+G974+G995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cc rId="17425" sId="1" odxf="1" dxf="1" numFmtId="4">
    <oc r="H968">
      <v>35604668.242200002</v>
    </oc>
    <nc r="H968">
      <f>H969+H974+H995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fmt sheetId="1" sqref="I968" start="0" length="0">
    <dxf>
      <font>
        <b val="0"/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J968" start="0" length="0">
    <dxf>
      <font>
        <b val="0"/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cc rId="17426" sId="1" odxf="1" dxf="1" numFmtId="4">
    <oc r="K968">
      <v>6363</v>
    </oc>
    <nc r="K968">
      <f>K969+K974+K995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cc rId="17427" sId="1" odxf="1" dxf="1" numFmtId="4">
    <oc r="L968">
      <v>9147995.9730000012</v>
    </oc>
    <nc r="L968">
      <f>L969+L974+L995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cc rId="17428" sId="1" odxf="1" dxf="1" numFmtId="4">
    <oc r="M968">
      <v>0</v>
    </oc>
    <nc r="M968">
      <f>M969+M974+M995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fmt sheetId="1" sqref="N968" start="0" length="0">
    <dxf>
      <font>
        <b val="0"/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cc rId="17429" sId="1" odxf="1" dxf="1" numFmtId="4">
    <oc r="O968">
      <v>4330</v>
    </oc>
    <nc r="O968">
      <f>O969+O974++O995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cc rId="17430" sId="1" odxf="1" dxf="1" numFmtId="4">
    <oc r="P968">
      <v>15674274.991999999</v>
    </oc>
    <nc r="P968">
      <f>P969+P974+P995</f>
    </nc>
    <odxf>
      <font>
        <b/>
        <sz val="14"/>
        <name val="Times New Roman"/>
        <scheme val="none"/>
      </font>
      <numFmt numFmtId="4" formatCode="#,##0.00"/>
      <alignment horizontal="right" readingOrder="0"/>
      <border outline="0">
        <right/>
      </border>
    </odxf>
    <ndxf>
      <font>
        <b val="0"/>
        <sz val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fmt sheetId="1" sqref="A969" start="0" length="0">
    <dxf>
      <font>
        <b val="0"/>
        <sz val="8"/>
        <color indexed="8"/>
        <name val="Times New Roman"/>
        <scheme val="none"/>
      </font>
      <alignment wrapText="1" readingOrder="0"/>
    </dxf>
  </rfmt>
  <rfmt sheetId="1" sqref="B969" start="0" length="0">
    <dxf>
      <font>
        <b val="0"/>
        <sz val="8"/>
        <color indexed="8"/>
        <name val="Times New Roman"/>
        <scheme val="none"/>
      </font>
      <alignment horizontal="left" wrapText="1" readingOrder="0"/>
      <border outline="0">
        <left/>
      </border>
    </dxf>
  </rfmt>
  <rcc rId="17431" sId="1" odxf="1" dxf="1" numFmtId="4">
    <oc r="C969">
      <v>25341595.343000002</v>
    </oc>
    <nc r="C969">
      <f>C970+C971+C972+C973</f>
    </nc>
    <odxf>
      <font>
        <b/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32" sId="1" odxf="1" dxf="1" numFmtId="4">
    <oc r="D969">
      <v>5336996.2</v>
    </oc>
    <nc r="D969">
      <v>0</v>
    </nc>
    <odxf>
      <font>
        <b/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33" sId="1" odxf="1" dxf="1" numFmtId="4">
    <oc r="E969">
      <v>14</v>
    </oc>
    <nc r="E969">
      <f>E970+E971+E972+E973</f>
    </nc>
    <odxf>
      <font>
        <b/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b val="0"/>
        <sz val="8"/>
        <color indexed="8"/>
        <name val="Times New Roman"/>
        <scheme val="none"/>
      </font>
      <numFmt numFmtId="3" formatCode="#,##0"/>
      <alignment horizontal="left" readingOrder="0"/>
    </ndxf>
  </rcc>
  <rcc rId="17434" sId="1" odxf="1" dxf="1" numFmtId="4">
    <oc r="F969">
      <v>11121557.020000001</v>
    </oc>
    <nc r="F969">
      <f>F970+F971+F972+F973</f>
    </nc>
    <odxf>
      <font>
        <b/>
        <sz val="14"/>
        <color indexed="8"/>
        <name val="Times New Roman"/>
        <scheme val="none"/>
      </font>
      <alignment horizontal="right" readingOrder="0"/>
    </odxf>
    <ndxf>
      <font>
        <b val="0"/>
        <sz val="8"/>
        <color indexed="8"/>
        <name val="Times New Roman"/>
        <scheme val="none"/>
      </font>
      <alignment horizontal="left" readingOrder="0"/>
    </ndxf>
  </rcc>
  <rcc rId="17435" sId="1" odxf="1" dxf="1" numFmtId="4">
    <oc r="G969">
      <v>1994.12</v>
    </oc>
    <nc r="G969">
      <v>0</v>
    </nc>
    <odxf>
      <font>
        <b/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H96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I969" start="0" length="0">
    <dxf>
      <font>
        <b val="0"/>
        <sz val="8"/>
        <name val="Times New Roman"/>
        <scheme val="none"/>
      </font>
      <numFmt numFmtId="2" formatCode="0.00"/>
      <alignment horizontal="left" vertical="center" readingOrder="0"/>
    </dxf>
  </rfmt>
  <rfmt sheetId="1" sqref="J969" start="0" length="0">
    <dxf>
      <font>
        <b val="0"/>
        <sz val="8"/>
        <name val="Times New Roman"/>
        <scheme val="none"/>
      </font>
      <numFmt numFmtId="2" formatCode="0.00"/>
      <alignment horizontal="left" vertical="center" readingOrder="0"/>
    </dxf>
  </rfmt>
  <rfmt sheetId="1" sqref="K96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L96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M969" start="0" length="0">
    <dxf>
      <font>
        <b val="0"/>
        <sz val="8"/>
        <name val="Times New Roman"/>
        <scheme val="none"/>
      </font>
      <numFmt numFmtId="2" formatCode="0.00"/>
      <alignment horizontal="left" vertical="center" readingOrder="0"/>
    </dxf>
  </rfmt>
  <rfmt sheetId="1" sqref="N969" start="0" length="0">
    <dxf>
      <font>
        <b val="0"/>
        <sz val="8"/>
        <name val="Times New Roman"/>
        <scheme val="none"/>
      </font>
      <numFmt numFmtId="2" formatCode="0.00"/>
      <alignment horizontal="left" readingOrder="0"/>
    </dxf>
  </rfmt>
  <rfmt sheetId="1" sqref="O96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P96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vertical="center" readingOrder="0"/>
      <border outline="0">
        <right style="thin">
          <color indexed="64"/>
        </right>
      </border>
    </dxf>
  </rfmt>
  <rfmt sheetId="1" sqref="A970" start="0" length="0">
    <dxf>
      <font>
        <sz val="8"/>
        <name val="Times New Roman"/>
        <scheme val="none"/>
      </font>
    </dxf>
  </rfmt>
  <rfmt sheetId="1" sqref="B970" start="0" length="0">
    <dxf>
      <font>
        <sz val="8"/>
        <color indexed="8"/>
        <name val="Times New Roman"/>
        <scheme val="none"/>
      </font>
    </dxf>
  </rfmt>
  <rcc rId="17436" sId="1" odxf="1" dxf="1" numFmtId="4">
    <oc r="C970">
      <v>0</v>
    </oc>
    <nc r="C970">
      <v>3532449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970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970" start="0" length="0">
    <dxf>
      <font>
        <sz val="8"/>
        <color indexed="8"/>
        <name val="Times New Roman"/>
        <scheme val="none"/>
      </font>
      <numFmt numFmtId="3" formatCode="#,##0"/>
      <alignment horizontal="left" readingOrder="0"/>
    </dxf>
  </rfmt>
  <rfmt sheetId="1" sqref="F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70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H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fmt sheetId="1" sqref="A971" start="0" length="0">
    <dxf>
      <font>
        <sz val="8"/>
        <name val="Times New Roman"/>
        <scheme val="none"/>
      </font>
    </dxf>
  </rfmt>
  <rfmt sheetId="1" sqref="B971" start="0" length="0">
    <dxf>
      <font>
        <sz val="8"/>
        <color indexed="8"/>
        <name val="Times New Roman"/>
        <scheme val="none"/>
      </font>
    </dxf>
  </rfmt>
  <rcc rId="17437" sId="1" odxf="1" dxf="1" numFmtId="4">
    <oc r="C971">
      <v>0</v>
    </oc>
    <nc r="C971">
      <v>700000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D97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cc rId="17438" sId="1" odxf="1" dxf="1">
    <oc r="E971">
      <v>0</v>
    </oc>
    <nc r="E971">
      <v>5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center" readingOrder="0"/>
    </ndxf>
  </rcc>
  <rcc rId="17439" sId="1" odxf="1" dxf="1" numFmtId="4">
    <oc r="F971">
      <v>0</v>
    </oc>
    <nc r="F971">
      <v>700000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G97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H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fmt sheetId="1" sqref="A972" start="0" length="0">
    <dxf>
      <font>
        <sz val="8"/>
        <name val="Times New Roman"/>
        <scheme val="none"/>
      </font>
    </dxf>
  </rfmt>
  <rfmt sheetId="1" sqref="B972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cc rId="17440" sId="1" odxf="1" dxf="1" numFmtId="4">
    <oc r="C972">
      <v>0</v>
    </oc>
    <nc r="C972">
      <v>700000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D972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cc rId="17441" sId="1" odxf="1" dxf="1">
    <oc r="E972">
      <v>0</v>
    </oc>
    <nc r="E972">
      <v>5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center" readingOrder="0"/>
    </ndxf>
  </rcc>
  <rcc rId="17442" sId="1" odxf="1" dxf="1" numFmtId="4">
    <oc r="F972">
      <v>0</v>
    </oc>
    <nc r="F972">
      <v>700000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G972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H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fmt sheetId="1" sqref="A973" start="0" length="0">
    <dxf>
      <font>
        <sz val="8"/>
        <name val="Times New Roman"/>
        <scheme val="none"/>
      </font>
    </dxf>
  </rfmt>
  <rfmt sheetId="1" sqref="B973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</dxf>
  </rfmt>
  <rcc rId="17443" sId="1" odxf="1" dxf="1" numFmtId="4">
    <oc r="C973">
      <v>3517882.2</v>
    </oc>
    <nc r="C973">
      <v>560000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D973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cc rId="17444" sId="1" odxf="1" dxf="1">
    <oc r="E973">
      <v>0</v>
    </oc>
    <nc r="E973">
      <v>4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center" readingOrder="0"/>
    </ndxf>
  </rcc>
  <rcc rId="17445" sId="1" odxf="1" dxf="1" numFmtId="4">
    <oc r="F973">
      <v>0</v>
    </oc>
    <nc r="F973">
      <v>560000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446" sId="1" odxf="1" dxf="1" numFmtId="4">
    <oc r="G973">
      <v>995</v>
    </oc>
    <nc r="G973">
      <v>0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fmt sheetId="1" sqref="H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fmt sheetId="1" sqref="A974" start="0" length="0">
    <dxf>
      <font>
        <sz val="8"/>
        <color indexed="8"/>
        <name val="Times New Roman"/>
        <scheme val="none"/>
      </font>
      <alignment horizontal="left" readingOrder="0"/>
    </dxf>
  </rfmt>
  <rcc rId="17447" sId="1" odxf="1" dxf="1">
    <oc r="B974" t="inlineStr">
      <is>
        <t>ЗАТО Сибирский, ул. Кедровая, д. 7</t>
      </is>
    </oc>
    <nc r="B974"/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cc rId="17448" sId="1" odxf="1" dxf="1" numFmtId="4">
    <oc r="C974">
      <v>3532449</v>
    </oc>
    <nc r="C974">
      <f>C975+C976+C977+C978+C979+C980+C981+C982+C983+C984+C985+C986+C987+C988+C989+C990+C991+C992+C993+C994</f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49" sId="1" odxf="1" dxf="1" numFmtId="4">
    <oc r="D974">
      <v>0</v>
    </oc>
    <nc r="D974">
      <f>D975+D976+D977+D978+D979+D980+D981+D982+D983+D984+D985+D986+D987+D988+D989+D990+D991+D992+D993+D994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cc rId="17450" sId="1" odxf="1" dxf="1">
    <oc r="E974">
      <v>0</v>
    </oc>
    <nc r="E974">
      <v>4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0" formatCode="General"/>
      <alignment horizontal="left" readingOrder="0"/>
    </ndxf>
  </rcc>
  <rcc rId="17451" sId="1" odxf="1" dxf="1" numFmtId="4">
    <oc r="F974">
      <v>0</v>
    </oc>
    <nc r="F974">
      <f>F984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452" sId="1" odxf="1" dxf="1" numFmtId="4">
    <oc r="G974">
      <v>999.12</v>
    </oc>
    <nc r="G974">
      <f>G981+G989+G990+G993+G994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453" sId="1" odxf="1" dxf="1" numFmtId="4">
    <oc r="H974">
      <v>0</v>
    </oc>
    <nc r="H974">
      <f>H981+H989+H990+H993+H994</f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97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454" sId="1" odxf="1" dxf="1" numFmtId="4">
    <oc r="K974">
      <v>0</v>
    </oc>
    <nc r="K974">
      <f>K991+K992+K993+K994</f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455" sId="1" odxf="1" dxf="1" numFmtId="4">
    <oc r="L974">
      <v>0</v>
    </oc>
    <nc r="L974">
      <f>L991+L992+L993+L994</f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7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4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456" sId="1" odxf="1" dxf="1" numFmtId="4">
    <oc r="O974">
      <v>0</v>
    </oc>
    <nc r="O974">
      <f>O991+O994</f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457" sId="1" odxf="1" dxf="1" numFmtId="4">
    <oc r="P974">
      <v>0</v>
    </oc>
    <nc r="P974">
      <f>P991+P994</f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cc rId="17458" sId="1" odxf="1" dxf="1">
    <oc r="A975">
      <v>6</v>
    </oc>
    <nc r="A975">
      <v>1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75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cc rId="17459" sId="1" odxf="1" dxf="1" numFmtId="4">
    <oc r="C975">
      <v>0</v>
    </oc>
    <nc r="C975">
      <v>2502393.7990000001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  <protection hidden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  <protection hidden="1"/>
    </ndxf>
  </rcc>
  <rcc rId="17460" sId="1" odxf="1" dxf="1" numFmtId="4">
    <oc r="D975">
      <v>0</v>
    </oc>
    <nc r="D975">
      <v>2502393.7990000001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  <protection hidden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  <protection hidden="1"/>
    </ndxf>
  </rcc>
  <rfmt sheetId="1" sqref="E975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75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G97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H97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I97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7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M975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5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7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dxf>
  </rfmt>
  <rcc rId="17461" sId="1" odxf="1" dxf="1">
    <oc r="A976">
      <v>7</v>
    </oc>
    <nc r="A976">
      <v>2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76" start="0" length="0">
    <dxf>
      <font>
        <sz val="8"/>
        <color indexed="8"/>
        <name val="Times New Roman"/>
        <scheme val="none"/>
      </font>
    </dxf>
  </rfmt>
  <rcc rId="17462" sId="1" odxf="1" dxf="1" numFmtId="4">
    <oc r="C976">
      <v>0</v>
    </oc>
    <nc r="C976">
      <v>4430956.7369999997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63" sId="1" odxf="1" dxf="1" numFmtId="4">
    <oc r="D976">
      <v>0</v>
    </oc>
    <nc r="D976">
      <v>4430956.7369999997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76" start="0" length="0">
    <dxf>
      <font>
        <sz val="8"/>
        <color indexed="8"/>
        <name val="Times New Roman"/>
        <scheme val="none"/>
      </font>
      <numFmt numFmtId="3" formatCode="#,##0"/>
      <alignment horizontal="left" readingOrder="0"/>
    </dxf>
  </rfmt>
  <rfmt sheetId="1" sqref="F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76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464" sId="1" odxf="1" dxf="1">
    <oc r="A977">
      <v>8</v>
    </oc>
    <nc r="A977">
      <v>3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77" start="0" length="0">
    <dxf>
      <font>
        <sz val="8"/>
        <color indexed="8"/>
        <name val="Times New Roman"/>
        <scheme val="none"/>
      </font>
    </dxf>
  </rfmt>
  <rcc rId="17465" sId="1" odxf="1" dxf="1" numFmtId="4">
    <oc r="C977">
      <v>0</v>
    </oc>
    <nc r="C977">
      <v>2808659.219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66" sId="1" odxf="1" dxf="1" numFmtId="4">
    <oc r="D977">
      <v>0</v>
    </oc>
    <nc r="D977">
      <v>2808659.219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77" start="0" length="0">
    <dxf>
      <font>
        <sz val="8"/>
        <color indexed="8"/>
        <name val="Times New Roman"/>
        <scheme val="none"/>
      </font>
      <numFmt numFmtId="3" formatCode="#,##0"/>
      <alignment horizontal="left" readingOrder="0"/>
    </dxf>
  </rfmt>
  <rfmt sheetId="1" sqref="F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77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467" sId="1" odxf="1" dxf="1">
    <oc r="A978">
      <v>9</v>
    </oc>
    <nc r="A978">
      <v>4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78" start="0" length="0">
    <dxf>
      <font>
        <sz val="8"/>
        <color indexed="8"/>
        <name val="Times New Roman"/>
        <scheme val="none"/>
      </font>
    </dxf>
  </rfmt>
  <rcc rId="17468" sId="1" odxf="1" dxf="1" numFmtId="4">
    <oc r="C978">
      <v>0</v>
    </oc>
    <nc r="C978">
      <v>3997730.997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69" sId="1" odxf="1" dxf="1" numFmtId="4">
    <oc r="D978">
      <v>0</v>
    </oc>
    <nc r="D978">
      <v>3997730.997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78" start="0" length="0">
    <dxf>
      <font>
        <sz val="8"/>
        <color indexed="8"/>
        <name val="Times New Roman"/>
        <scheme val="none"/>
      </font>
      <numFmt numFmtId="3" formatCode="#,##0"/>
      <alignment horizontal="left" readingOrder="0"/>
    </dxf>
  </rfmt>
  <rfmt sheetId="1" sqref="F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78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470" sId="1" odxf="1" dxf="1" numFmtId="4">
    <oc r="P978" t="inlineStr">
      <is>
        <t xml:space="preserve"> </t>
      </is>
    </oc>
    <nc r="P978">
      <v>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cc rId="17471" sId="1" odxf="1" dxf="1">
    <oc r="A979">
      <v>10</v>
    </oc>
    <nc r="A979">
      <v>5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79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cc rId="17472" sId="1" odxf="1" dxf="1" numFmtId="4">
    <oc r="C979">
      <v>3971984.6500000004</v>
    </oc>
    <nc r="C979">
      <v>3517882.2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fmt sheetId="1" sqref="D979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dxf>
  </rfmt>
  <rcc rId="17473" sId="1" odxf="1" dxf="1" numFmtId="4">
    <oc r="E979">
      <v>5</v>
    </oc>
    <nc r="E979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left" readingOrder="0"/>
    </ndxf>
  </rcc>
  <rcc rId="17474" sId="1" odxf="1" dxf="1" numFmtId="4">
    <oc r="F979">
      <v>3971984.6500000004</v>
    </oc>
    <nc r="F979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G979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7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7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7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475" sId="1" odxf="1" dxf="1">
    <oc r="A980">
      <v>11</v>
    </oc>
    <nc r="A980">
      <v>6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80" start="0" length="0">
    <dxf>
      <font>
        <sz val="8"/>
        <name val="Times New Roman"/>
        <scheme val="none"/>
      </font>
      <fill>
        <patternFill patternType="none">
          <bgColor indexed="65"/>
        </patternFill>
      </fill>
    </dxf>
  </rfmt>
  <rcc rId="17476" sId="1" odxf="1" dxf="1" numFmtId="4">
    <oc r="C980">
      <v>5336996.2</v>
    </oc>
    <nc r="C980">
      <v>4930185.7699999996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  <border outline="0">
        <right style="thin">
          <color indexed="64"/>
        </right>
      </border>
    </odxf>
    <ndxf>
      <font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  <border outline="0">
        <right/>
      </border>
    </ndxf>
  </rcc>
  <rcc rId="17477" sId="1" odxf="1" dxf="1" numFmtId="4">
    <oc r="D980">
      <v>5336996.2</v>
    </oc>
    <nc r="D980">
      <v>4930185.7699999996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  <border outline="0">
        <right style="thin">
          <color indexed="64"/>
        </right>
      </border>
    </odxf>
    <ndxf>
      <font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  <border outline="0">
        <right/>
      </border>
    </ndxf>
  </rcc>
  <rfmt sheetId="1" sqref="E980" start="0" length="0">
    <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left" readingOrder="0"/>
    </dxf>
  </rfmt>
  <rfmt sheetId="1" sqref="F98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G98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H98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I98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8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M98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8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dxf>
  </rfmt>
  <rcc rId="17478" sId="1" odxf="1" dxf="1">
    <oc r="A981">
      <v>12</v>
    </oc>
    <nc r="A981">
      <v>7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81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cc rId="17479" sId="1" odxf="1" dxf="1" numFmtId="4">
    <oc r="C981">
      <v>3971984.6500000004</v>
    </oc>
    <nc r="C981">
      <v>5055361.8959999997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cc rId="17480" sId="1" odxf="1" dxf="1" numFmtId="4">
    <oc r="D981">
      <v>0</v>
    </oc>
    <nc r="D981">
      <v>2061831.0959999999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cc rId="17481" sId="1" odxf="1" dxf="1">
    <oc r="E981">
      <v>5</v>
    </oc>
    <nc r="E981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left" readingOrder="0"/>
    </ndxf>
  </rcc>
  <rcc rId="17482" sId="1" odxf="1" dxf="1" numFmtId="4">
    <oc r="F981">
      <v>3971984.6500000004</v>
    </oc>
    <nc r="F981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483" sId="1" odxf="1" dxf="1" numFmtId="4">
    <oc r="G981">
      <v>0</v>
    </oc>
    <nc r="G981">
      <v>1160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484" sId="1" odxf="1" dxf="1" numFmtId="4">
    <oc r="H981">
      <v>0</v>
    </oc>
    <nc r="H981">
      <v>2993530.8000000003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I98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1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81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M98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1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81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dxf>
  </rfmt>
  <rcc rId="17485" sId="1" odxf="1" dxf="1">
    <oc r="A982">
      <v>13</v>
    </oc>
    <nc r="A982">
      <v>8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82" start="0" length="0">
    <dxf>
      <font>
        <sz val="8"/>
        <color indexed="8"/>
        <name val="Times New Roman"/>
        <scheme val="none"/>
      </font>
    </dxf>
  </rfmt>
  <rcc rId="17486" sId="1" odxf="1" dxf="1" numFmtId="4">
    <oc r="C982">
      <v>3177587.72</v>
    </oc>
    <nc r="C982">
      <v>4586029.8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87" sId="1" odxf="1" dxf="1" numFmtId="4">
    <oc r="D982">
      <v>0</v>
    </oc>
    <nc r="D982">
      <v>4586029.8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88" sId="1" odxf="1" dxf="1" numFmtId="4">
    <oc r="E982">
      <v>4</v>
    </oc>
    <nc r="E982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left" readingOrder="0"/>
    </ndxf>
  </rcc>
  <rcc rId="17489" sId="1" odxf="1" dxf="1" numFmtId="4">
    <oc r="F982">
      <v>3177587.72</v>
    </oc>
    <nc r="F982">
      <v>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G982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8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490" sId="1" odxf="1" dxf="1">
    <oc r="A983">
      <v>14</v>
    </oc>
    <nc r="A983">
      <v>9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83" start="0" length="0">
    <dxf>
      <font>
        <sz val="8"/>
        <color indexed="8"/>
        <name val="Times New Roman"/>
        <scheme val="none"/>
      </font>
    </dxf>
  </rfmt>
  <rcc rId="17491" sId="1" odxf="1" dxf="1" numFmtId="4">
    <oc r="C983">
      <v>915885.96899999992</v>
    </oc>
    <nc r="C983">
      <v>4595093.1000000006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492" sId="1" odxf="1" dxf="1" numFmtId="4">
    <oc r="D983">
      <v>0</v>
    </oc>
    <nc r="D983">
      <v>4595093.1000000006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83" start="0" length="0">
    <dxf>
      <font>
        <sz val="8"/>
        <color indexed="8"/>
        <name val="Times New Roman"/>
        <scheme val="none"/>
      </font>
      <numFmt numFmtId="3" formatCode="#,##0"/>
      <alignment horizontal="left" readingOrder="0"/>
    </dxf>
  </rfmt>
  <rfmt sheetId="1" sqref="F983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G983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8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493" sId="1" odxf="1" dxf="1">
    <oc r="A984">
      <v>15</v>
    </oc>
    <nc r="A984">
      <v>10</v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984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</dxf>
  </rfmt>
  <rcc rId="17494" sId="1" odxf="1" dxf="1">
    <oc r="C984">
      <v>916824.95399999991</v>
    </oc>
    <nc r="C984">
      <v>3177587.72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center" readingOrder="0"/>
    </ndxf>
  </rcc>
  <rfmt sheetId="1" sqref="D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dxf>
  </rfmt>
  <rcc rId="17495" sId="1" odxf="1" dxf="1">
    <oc r="E984">
      <v>0</v>
    </oc>
    <nc r="E984">
      <v>4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0" formatCode="General"/>
      <alignment horizontal="left" readingOrder="0"/>
    </ndxf>
  </rcc>
  <rcc rId="17496" sId="1" odxf="1" dxf="1" numFmtId="4">
    <oc r="F984">
      <v>0</v>
    </oc>
    <nc r="F984">
      <v>3177587.72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G98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H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I98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M98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84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dxf>
  </rfmt>
  <rcc rId="17497" sId="1" odxf="1" dxf="1">
    <oc r="A985" t="inlineStr">
      <is>
        <t>Итого по ЗАТО Сибирскому 2018 год</t>
      </is>
    </oc>
    <nc r="A985">
      <v>11</v>
    </nc>
    <odxf>
      <font>
        <b/>
        <sz val="14"/>
        <color indexed="8"/>
        <name val="Times New Roman"/>
        <scheme val="none"/>
      </font>
      <fill>
        <patternFill patternType="solid">
          <bgColor theme="0"/>
        </patternFill>
      </fill>
      <alignment horizontal="left" wrapText="0" readingOrder="0"/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center" wrapText="1" readingOrder="0"/>
    </ndxf>
  </rcc>
  <rfmt sheetId="1" sqref="B985" start="0" length="0">
    <dxf>
      <font>
        <b val="0"/>
        <sz val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dxf>
  </rfmt>
  <rcc rId="17498" sId="1" odxf="1" dxf="1" numFmtId="4">
    <oc r="C985">
      <v>65588386.517000005</v>
    </oc>
    <nc r="C985">
      <v>7878998.5889999988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cc rId="17499" sId="1" odxf="1" dxf="1" numFmtId="4">
    <oc r="D985">
      <v>20570792.342</v>
    </oc>
    <nc r="D985">
      <v>7878998.5889999988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cc rId="17500" sId="1" odxf="1" dxf="1">
    <oc r="E985">
      <v>4</v>
    </oc>
    <nc r="E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b val="0"/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readingOrder="0"/>
    </ndxf>
  </rcc>
  <rcc rId="17501" sId="1" odxf="1" dxf="1" numFmtId="4">
    <oc r="F985">
      <v>3177587.72</v>
    </oc>
    <nc r="F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17502" sId="1" odxf="1" dxf="1" numFmtId="4">
    <oc r="G985">
      <v>5253.6</v>
    </oc>
    <nc r="G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17503" sId="1" odxf="1" dxf="1" numFmtId="4">
    <oc r="H985">
      <v>13557597.120000001</v>
    </oc>
    <nc r="H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vertical="top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fmt sheetId="1" sqref="I985" start="0" length="0">
    <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J985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readingOrder="0"/>
    </dxf>
  </rfmt>
  <rcc rId="17504" sId="1" odxf="1" dxf="1" numFmtId="4">
    <oc r="K985">
      <v>4065</v>
    </oc>
    <nc r="K985">
      <v>0</v>
    </nc>
    <odxf>
      <font>
        <b/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readingOrder="0"/>
    </ndxf>
  </rcc>
  <rcc rId="17505" sId="1" odxf="1" dxf="1" numFmtId="4">
    <oc r="L985">
      <v>5764850.9730000002</v>
    </oc>
    <nc r="L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M985" start="0" length="0">
    <dxf>
      <font>
        <b val="0"/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N985" start="0" length="0">
    <dxf>
      <font>
        <b val="0"/>
        <sz val="8"/>
        <name val="Times New Roman"/>
        <scheme val="none"/>
      </font>
      <numFmt numFmtId="2" formatCode="0.00"/>
      <alignment horizontal="left" readingOrder="0"/>
    </dxf>
  </rfmt>
  <rcc rId="17506" sId="1" odxf="1" dxf="1" numFmtId="4">
    <oc r="O985">
      <v>2032</v>
    </oc>
    <nc r="O985">
      <v>0</v>
    </nc>
    <odxf>
      <font>
        <b/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readingOrder="0"/>
    </ndxf>
  </rcc>
  <rcc rId="17507" sId="1" odxf="1" dxf="1" numFmtId="4">
    <oc r="P985">
      <v>7210624.9919999987</v>
    </oc>
    <nc r="P985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  <border outline="0">
        <right/>
      </border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ndxf>
  </rcc>
  <rcc rId="17508" sId="1" odxf="1" dxf="1">
    <oc r="A986">
      <v>1</v>
    </oc>
    <nc r="A986">
      <v>12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86" start="0" length="0">
    <dxf>
      <font>
        <sz val="8"/>
        <color indexed="8"/>
        <name val="Times New Roman"/>
        <scheme val="none"/>
      </font>
    </dxf>
  </rfmt>
  <rcc rId="17509" sId="1" odxf="1" dxf="1" numFmtId="4">
    <oc r="C986">
      <v>2502393.7990000001</v>
    </oc>
    <nc r="C986">
      <v>9982137.3540000003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  <protection hidden="1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  <protection hidden="0"/>
    </ndxf>
  </rcc>
  <rcc rId="17510" sId="1" odxf="1" dxf="1" numFmtId="4">
    <oc r="D986">
      <v>2502393.7990000001</v>
    </oc>
    <nc r="D986">
      <v>9982137.3540000003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  <protection hidden="1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  <protection hidden="0"/>
    </ndxf>
  </rcc>
  <rfmt sheetId="1" sqref="E986" start="0" length="0">
    <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readingOrder="0"/>
    </dxf>
  </rfmt>
  <rfmt sheetId="1" sqref="F986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G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H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8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8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11" sId="1" odxf="1" dxf="1">
    <oc r="A987">
      <v>2</v>
    </oc>
    <nc r="A987">
      <v>13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87" start="0" length="0">
    <dxf>
      <font>
        <sz val="8"/>
        <name val="Times New Roman"/>
        <scheme val="none"/>
      </font>
      <fill>
        <patternFill patternType="solid">
          <bgColor theme="0"/>
        </patternFill>
      </fill>
    </dxf>
  </rfmt>
  <rcc rId="17512" sId="1" odxf="1" dxf="1" numFmtId="4">
    <oc r="C987">
      <v>4930185.7699999996</v>
    </oc>
    <nc r="C987">
      <v>5336996.2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  <border outline="0">
        <right/>
      </border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  <border outline="0">
        <right style="thin">
          <color indexed="64"/>
        </right>
      </border>
    </ndxf>
  </rcc>
  <rcc rId="17513" sId="1" odxf="1" dxf="1" numFmtId="4">
    <oc r="D987">
      <v>4930185.7699999996</v>
    </oc>
    <nc r="D987">
      <v>5336996.2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  <border outline="0">
        <right/>
      </border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  <border outline="0">
        <right style="thin">
          <color indexed="64"/>
        </right>
      </border>
    </ndxf>
  </rcc>
  <rfmt sheetId="1" sqref="E987" start="0" length="0">
    <dxf>
      <font>
        <sz val="8"/>
        <color indexed="8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left" readingOrder="0"/>
    </dxf>
  </rfmt>
  <rfmt sheetId="1" sqref="F987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G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I98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L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M98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P98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  <border outline="0">
        <right style="thin">
          <color indexed="64"/>
        </right>
      </border>
    </dxf>
  </rfmt>
  <rcc rId="17514" sId="1" odxf="1" dxf="1">
    <oc r="A988">
      <v>3</v>
    </oc>
    <nc r="A988">
      <v>14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88" start="0" length="0">
    <dxf>
      <font>
        <sz val="8"/>
        <color indexed="8"/>
        <name val="Times New Roman"/>
        <scheme val="none"/>
      </font>
    </dxf>
  </rfmt>
  <rcc rId="17515" sId="1" odxf="1" dxf="1" numFmtId="4">
    <oc r="C988">
      <v>2993530.8000000003</v>
    </oc>
    <nc r="C988">
      <v>5324796.0159999998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16" sId="1" odxf="1" dxf="1" numFmtId="4">
    <oc r="D988">
      <v>0</v>
    </oc>
    <nc r="D988">
      <v>5324796.0159999998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88" start="0" length="0">
    <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readingOrder="0"/>
    </dxf>
  </rfmt>
  <rfmt sheetId="1" sqref="F988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cc rId="17517" sId="1" odxf="1" dxf="1" numFmtId="4">
    <oc r="G988">
      <v>1160</v>
    </oc>
    <nc r="G988">
      <v>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18" sId="1" odxf="1" dxf="1" numFmtId="4">
    <oc r="H988">
      <v>2993530.8000000003</v>
    </oc>
    <nc r="H988">
      <v>0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8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8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19" sId="1" odxf="1" dxf="1">
    <oc r="A989">
      <v>4</v>
    </oc>
    <nc r="A989">
      <v>15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89" start="0" length="0">
    <dxf>
      <font>
        <sz val="8"/>
        <color indexed="8"/>
        <name val="Times New Roman"/>
        <scheme val="none"/>
      </font>
    </dxf>
  </rfmt>
  <rcc rId="17520" sId="1" odxf="1" dxf="1" numFmtId="4">
    <oc r="C989">
      <v>3177587.72</v>
    </oc>
    <nc r="C989">
      <v>9314157.1840000004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21" sId="1" odxf="1" dxf="1" numFmtId="4">
    <oc r="D989">
      <v>0</v>
    </oc>
    <nc r="D989">
      <v>5259214.1840000004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22" sId="1" odxf="1" dxf="1">
    <oc r="E989">
      <v>4</v>
    </oc>
    <nc r="E989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readingOrder="0"/>
    </ndxf>
  </rcc>
  <rcc rId="17523" sId="1" odxf="1" dxf="1" numFmtId="4">
    <oc r="F989">
      <v>3177587.72</v>
    </oc>
    <nc r="F989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17524" sId="1" odxf="1" dxf="1" numFmtId="4">
    <oc r="G989">
      <v>0</v>
    </oc>
    <nc r="G989">
      <v>1571.3</v>
    </nc>
    <odxf>
      <font>
        <sz val="14"/>
        <color indexed="8"/>
        <name val="Times New Roman"/>
        <scheme val="none"/>
      </font>
      <numFmt numFmtId="4" formatCode="#,##0.00"/>
      <alignment horizontal="general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25" sId="1" odxf="1" dxf="1" numFmtId="4">
    <oc r="H989">
      <v>0</v>
    </oc>
    <nc r="H989">
      <v>4054943</v>
    </nc>
    <odxf>
      <font>
        <sz val="14"/>
        <color indexed="8"/>
        <name val="Times New Roman"/>
        <scheme val="none"/>
      </font>
      <numFmt numFmtId="4" formatCode="#,##0.00"/>
      <alignment horizontal="general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8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8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8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26" sId="1" odxf="1" dxf="1">
    <oc r="A990">
      <v>5</v>
    </oc>
    <nc r="A990">
      <v>16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0" start="0" length="0">
    <dxf>
      <font>
        <sz val="8"/>
        <color indexed="8"/>
        <name val="Times New Roman"/>
        <scheme val="none"/>
      </font>
    </dxf>
  </rfmt>
  <rcc rId="17527" sId="1" odxf="1" dxf="1" numFmtId="4">
    <oc r="C990">
      <v>7878998.5889999988</v>
    </oc>
    <nc r="C990">
      <v>3247207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28" sId="1" odxf="1" dxf="1" numFmtId="4">
    <oc r="D990">
      <v>7878998.5889999988</v>
    </oc>
    <nc r="D990">
      <v>0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90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29" sId="1" odxf="1" dxf="1" numFmtId="4">
    <oc r="G990">
      <v>0</v>
    </oc>
    <nc r="G990">
      <v>1258.3</v>
    </nc>
    <odxf>
      <font>
        <sz val="14"/>
        <color indexed="8"/>
        <name val="Times New Roman"/>
        <scheme val="none"/>
      </font>
      <numFmt numFmtId="4" formatCode="#,##0.00"/>
      <alignment horizontal="general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30" sId="1" odxf="1" dxf="1" numFmtId="4">
    <oc r="H990">
      <v>0</v>
    </oc>
    <nc r="H990">
      <v>3247207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99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J99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9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9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990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N99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90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9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31" sId="1" odxf="1" dxf="1">
    <oc r="A991">
      <v>6</v>
    </oc>
    <nc r="A991">
      <v>17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1" start="0" length="0">
    <dxf>
      <font>
        <sz val="8"/>
        <color indexed="8"/>
        <name val="Times New Roman"/>
        <scheme val="none"/>
      </font>
    </dxf>
  </rfmt>
  <rcc rId="17532" sId="1" odxf="1" dxf="1" numFmtId="4">
    <oc r="C991">
      <v>9982137.3540000003</v>
    </oc>
    <nc r="C991">
      <v>5046451.3649999993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99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991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9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H99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9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33" sId="1" odxf="1" dxf="1" numFmtId="4">
    <oc r="K991">
      <v>0</v>
    </oc>
    <nc r="K991">
      <v>1016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34" sId="1" odxf="1" dxf="1" numFmtId="4">
    <oc r="L991">
      <v>0</v>
    </oc>
    <nc r="L991">
      <v>1441138.8689999999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9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1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535" sId="1" odxf="1" dxf="1" numFmtId="4">
    <oc r="O991">
      <v>0</v>
    </oc>
    <nc r="O991">
      <v>1016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36" sId="1" odxf="1" dxf="1" numFmtId="4">
    <oc r="P991">
      <v>0</v>
    </oc>
    <nc r="P991">
      <v>3605312.4959999993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cc rId="17537" sId="1" odxf="1" dxf="1">
    <oc r="A992">
      <v>7</v>
    </oc>
    <nc r="A992">
      <v>18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2" start="0" length="0">
    <dxf>
      <font>
        <sz val="8"/>
        <color indexed="8"/>
        <name val="Times New Roman"/>
        <scheme val="none"/>
      </font>
    </dxf>
  </rfmt>
  <rcc rId="17538" sId="1" odxf="1" dxf="1" numFmtId="4">
    <oc r="C992">
      <v>5324796.0159999998</v>
    </oc>
    <nc r="C992">
      <v>1442616.3539999998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992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992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92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H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39" sId="1" odxf="1" dxf="1" numFmtId="4">
    <oc r="K992">
      <v>0</v>
    </oc>
    <nc r="K992">
      <v>1016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40" sId="1" odxf="1" dxf="1" numFmtId="4">
    <oc r="L992">
      <v>0</v>
    </oc>
    <nc r="L992">
      <v>1442616.3539999998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9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9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41" sId="1" odxf="1" dxf="1">
    <oc r="A993">
      <v>8</v>
    </oc>
    <nc r="A993">
      <v>19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3" start="0" length="0">
    <dxf>
      <font>
        <sz val="8"/>
        <color indexed="8"/>
        <name val="Times New Roman"/>
        <scheme val="none"/>
      </font>
    </dxf>
  </rfmt>
  <rcc rId="17542" sId="1" odxf="1" dxf="1" numFmtId="4">
    <oc r="C993">
      <v>9314157.1840000004</v>
    </oc>
    <nc r="C993">
      <v>3070915.0410000002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43" sId="1" odxf="1" dxf="1" numFmtId="4">
    <oc r="D993">
      <v>5259214.1840000004</v>
    </oc>
    <nc r="D993">
      <v>0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93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44" sId="1" odxf="1" dxf="1" numFmtId="4">
    <oc r="G993">
      <v>1571.3</v>
    </oc>
    <nc r="G993">
      <v>632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545" sId="1" odxf="1" dxf="1" numFmtId="4">
    <oc r="H993">
      <v>4054943</v>
    </oc>
    <nc r="H993">
      <v>1630958.1600000001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99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46" sId="1" odxf="1" dxf="1" numFmtId="4">
    <oc r="K993">
      <v>0</v>
    </oc>
    <nc r="K993">
      <v>1017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547" sId="1" odxf="1" dxf="1" numFmtId="4">
    <oc r="L993">
      <v>0</v>
    </oc>
    <nc r="L993">
      <v>1439956.8810000001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fmt sheetId="1" sqref="M99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9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9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48" sId="1" odxf="1" dxf="1">
    <oc r="A994">
      <v>9</v>
    </oc>
    <nc r="A994">
      <v>20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4" start="0" length="0">
    <dxf>
      <font>
        <sz val="8"/>
        <color indexed="8"/>
        <name val="Times New Roman"/>
        <scheme val="none"/>
      </font>
    </dxf>
  </rfmt>
  <rcc rId="17549" sId="1" odxf="1" dxf="1" numFmtId="4">
    <oc r="C994">
      <v>3247207</v>
    </oc>
    <nc r="C994">
      <v>6677409.5249999994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994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994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50" sId="1" odxf="1" dxf="1" numFmtId="4">
    <oc r="G994">
      <v>1258.3</v>
    </oc>
    <nc r="G994">
      <v>632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551" sId="1" odxf="1" dxf="1" numFmtId="4">
    <oc r="H994">
      <v>3247207</v>
    </oc>
    <nc r="H994">
      <v>1630958.1600000001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fmt sheetId="1" sqref="I99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52" sId="1" odxf="1" dxf="1" numFmtId="4">
    <oc r="K994">
      <v>0</v>
    </oc>
    <nc r="K994">
      <v>1016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53" sId="1" odxf="1" dxf="1" numFmtId="4">
    <oc r="L994">
      <v>0</v>
    </oc>
    <nc r="L994">
      <v>1441138.8689999999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9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4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554" sId="1" odxf="1" dxf="1" numFmtId="4">
    <oc r="O994">
      <v>0</v>
    </oc>
    <nc r="O994">
      <v>1016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55" sId="1" odxf="1" dxf="1" numFmtId="4">
    <oc r="P994">
      <v>0</v>
    </oc>
    <nc r="P994">
      <v>3605312.4959999993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fmt sheetId="1" sqref="A995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  <alignment horizontal="left" readingOrder="0"/>
    </dxf>
  </rfmt>
  <rcc rId="17556" sId="1" odxf="1" dxf="1">
    <oc r="B995" t="inlineStr">
      <is>
        <t>ЗАТО Сибирский, ул. Строителей, д. 1</t>
      </is>
    </oc>
    <nc r="B995"/>
    <odxf>
      <font>
        <sz val="14"/>
        <color indexed="8"/>
        <name val="Times New Roman"/>
        <scheme val="none"/>
      </font>
      <fill>
        <patternFill patternType="none">
          <bgColor indexed="65"/>
        </patternFill>
      </fill>
    </odxf>
    <ndxf>
      <font>
        <sz val="8"/>
        <color indexed="8"/>
        <name val="Times New Roman"/>
        <scheme val="none"/>
      </font>
      <fill>
        <patternFill patternType="solid">
          <bgColor theme="0"/>
        </patternFill>
      </fill>
    </ndxf>
  </rcc>
  <rcc rId="17557" sId="1" odxf="1" dxf="1" numFmtId="4">
    <oc r="C995">
      <v>5046451.3649999993</v>
    </oc>
    <nc r="C995">
      <f>C996+C997+C998+C999+C1000+C1001+C1002+C1003+C1004+C1005+C1006+C1007+C1008+C1009+C1010+C1011+C1012+C1013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  <border outline="0">
        <left/>
        <right/>
        <top/>
        <bottom/>
      </border>
    </ndxf>
  </rcc>
  <rcc rId="17558" sId="1" odxf="1" dxf="1" numFmtId="4">
    <oc r="D995">
      <v>0</v>
    </oc>
    <nc r="D995">
      <f>D996+D997+D998+D999+D1000+D1001+D1002+D1003+D1004+D1005+D1006+D1007+D1008+D1009+D1010+D1011+D1012+D1013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fmt sheetId="1" sqref="E995" start="0" length="0">
    <dxf>
      <font>
        <sz val="8"/>
        <color indexed="8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left" readingOrder="0"/>
    </dxf>
  </rfmt>
  <rfmt sheetId="1" sqref="F995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cc rId="17559" sId="1" odxf="1" dxf="1" numFmtId="4">
    <oc r="G995">
      <v>0</v>
    </oc>
    <nc r="G995">
      <f>G996+G997+G998+G999+G1000+G1001+G1002+G1003+G1004+G1006+G1005+G1007+G1008+G1010+G1009+G1011+G1012+G1013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560" sId="1" odxf="1" dxf="1" numFmtId="4">
    <oc r="H995">
      <v>0</v>
    </oc>
    <nc r="H995">
      <f>H996+H997+H998+H999+H1000+H1001+H1002+H1003+H1004+H1005+H1006+H1007+H1008+H1009+H1010+H1011+H1012+H1013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fmt sheetId="1" sqref="I99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61" sId="1" odxf="1" dxf="1" numFmtId="4">
    <oc r="K995">
      <v>1016</v>
    </oc>
    <nc r="K995">
      <f>K999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562" sId="1" odxf="1" dxf="1" numFmtId="4">
    <oc r="L995">
      <v>1441138.8689999999</v>
    </oc>
    <nc r="L995">
      <f>L999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fmt sheetId="1" sqref="M995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5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563" sId="1" odxf="1" dxf="1" numFmtId="4">
    <oc r="O995">
      <v>1016</v>
    </oc>
    <nc r="O995">
      <f>O999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cc rId="17564" sId="1" odxf="1" dxf="1" numFmtId="4">
    <oc r="P995">
      <v>3605312.4959999993</v>
    </oc>
    <nc r="P995">
      <f>P999</f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  <border outline="0">
        <right style="thin">
          <color indexed="64"/>
        </right>
      </border>
    </ndxf>
  </rcc>
  <rcc rId="17565" sId="1" odxf="1" dxf="1">
    <oc r="A996">
      <v>11</v>
    </oc>
    <nc r="A996">
      <v>1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6" start="0" length="0">
    <dxf>
      <font>
        <sz val="8"/>
        <color indexed="8"/>
        <name val="Times New Roman"/>
        <scheme val="none"/>
      </font>
    </dxf>
  </rfmt>
  <rcc rId="17566" sId="1" odxf="1" dxf="1" numFmtId="4">
    <oc r="C996">
      <v>1442616.3539999998</v>
    </oc>
    <nc r="C996">
      <v>1367308.74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67" sId="1" odxf="1" dxf="1" numFmtId="4">
    <oc r="D996">
      <v>0</v>
    </oc>
    <nc r="D996">
      <v>1367308.74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96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996" start="0" length="0">
    <dxf>
      <font>
        <sz val="8"/>
        <name val="Times New Roman"/>
        <scheme val="none"/>
      </font>
      <numFmt numFmtId="2" formatCode="0.00"/>
      <alignment horizontal="left" vertical="center" readingOrder="0"/>
    </dxf>
  </rfmt>
  <rfmt sheetId="1" sqref="H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68" sId="1" odxf="1" dxf="1" numFmtId="4">
    <oc r="K996">
      <v>1016</v>
    </oc>
    <nc r="K996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69" sId="1" odxf="1" dxf="1" numFmtId="4">
    <oc r="L996">
      <v>1442616.3539999998</v>
    </oc>
    <nc r="L996">
      <v>0</v>
    </nc>
    <odxf>
      <font>
        <sz val="14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9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70" sId="1" odxf="1" dxf="1">
    <oc r="A997">
      <v>12</v>
    </oc>
    <nc r="A997">
      <v>2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7" start="0" length="0">
    <dxf>
      <font>
        <sz val="8"/>
        <color indexed="8"/>
        <name val="Times New Roman"/>
        <scheme val="none"/>
      </font>
    </dxf>
  </rfmt>
  <rcc rId="17571" sId="1" odxf="1" dxf="1" numFmtId="4">
    <oc r="C997">
      <v>3070915.0410000002</v>
    </oc>
    <nc r="C997">
      <v>5281998.1972000003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72" sId="1" odxf="1" dxf="1" numFmtId="4">
    <oc r="D997">
      <v>0</v>
    </oc>
    <nc r="D997">
      <v>2285267.4159999997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97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73" sId="1" odxf="1" dxf="1" numFmtId="4">
    <oc r="G997">
      <v>632</v>
    </oc>
    <nc r="G997">
      <v>1161.24</v>
    </nc>
    <odxf>
      <font>
        <sz val="14"/>
        <name val="Times New Roman"/>
        <scheme val="none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8"/>
        <name val="Times New Roman"/>
        <scheme val="none"/>
      </font>
      <alignment horizontal="left" vertical="center" readingOrder="0"/>
      <border outline="0">
        <left/>
        <right/>
        <top/>
        <bottom/>
      </border>
    </ndxf>
  </rcc>
  <rcc rId="17574" sId="1" odxf="1" dxf="1" numFmtId="4">
    <oc r="H997">
      <v>1630958.1600000001</v>
    </oc>
    <nc r="H997">
      <v>2996730.7812000001</v>
    </nc>
    <odxf>
      <font>
        <sz val="14"/>
        <color indexed="8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75" sId="1" odxf="1" dxf="1" numFmtId="4">
    <oc r="K997">
      <v>1017</v>
    </oc>
    <nc r="K997">
      <v>0</v>
    </nc>
    <odxf>
      <font>
        <sz val="14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17576" sId="1" odxf="1" dxf="1" numFmtId="4">
    <oc r="L997">
      <v>1439956.8810000001</v>
    </oc>
    <nc r="L997">
      <v>0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M99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77" sId="1" odxf="1" dxf="1">
    <oc r="A998">
      <v>13</v>
    </oc>
    <nc r="A998">
      <v>3</v>
    </nc>
    <odxf>
      <font>
        <sz val="14"/>
        <color indexed="8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998" start="0" length="0">
    <dxf>
      <font>
        <sz val="8"/>
        <color indexed="8"/>
        <name val="Times New Roman"/>
        <scheme val="none"/>
      </font>
    </dxf>
  </rfmt>
  <rcc rId="17578" sId="1" odxf="1" dxf="1" numFmtId="4">
    <oc r="C998">
      <v>6677409.5249999994</v>
    </oc>
    <nc r="C998">
      <v>5055361.8959999997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79" sId="1" odxf="1" dxf="1" numFmtId="4">
    <oc r="D998">
      <v>0</v>
    </oc>
    <nc r="D998">
      <v>2061831.0959999999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998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99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80" sId="1" odxf="1" dxf="1" numFmtId="4">
    <oc r="G998">
      <v>632</v>
    </oc>
    <nc r="G998">
      <v>1160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581" sId="1" odxf="1" dxf="1" numFmtId="4">
    <oc r="H998">
      <v>1630958.1600000001</v>
    </oc>
    <nc r="H998">
      <v>2993530.8000000003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I99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82" sId="1" odxf="1" dxf="1" numFmtId="4">
    <oc r="K998">
      <v>1016</v>
    </oc>
    <nc r="K998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83" sId="1" odxf="1" dxf="1" numFmtId="4">
    <oc r="L998">
      <v>1441138.8689999999</v>
    </oc>
    <nc r="L998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99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998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584" sId="1" odxf="1" dxf="1" numFmtId="4">
    <oc r="O998">
      <v>1016</v>
    </oc>
    <nc r="O998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585" sId="1" odxf="1" dxf="1" numFmtId="4">
    <oc r="P998">
      <v>3605312.4959999993</v>
    </oc>
    <nc r="P998">
      <v>0</v>
    </nc>
    <odxf>
      <font>
        <sz val="14"/>
        <name val="Times New Roman"/>
        <scheme val="none"/>
      </font>
      <numFmt numFmtId="4" formatCode="#,##0.00"/>
      <alignment horizontal="right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cc rId="17586" sId="1" odxf="1" dxf="1">
    <oc r="A999" t="inlineStr">
      <is>
        <t>Итого по ЗАТО Сибирскому 2019 год</t>
      </is>
    </oc>
    <nc r="A999">
      <v>4</v>
    </nc>
    <odxf>
      <font>
        <b/>
        <sz val="14"/>
        <color indexed="8"/>
        <name val="Times New Roman"/>
        <scheme val="none"/>
      </font>
      <fill>
        <patternFill patternType="solid">
          <bgColor theme="0"/>
        </patternFill>
      </fill>
      <alignment horizontal="left" wrapText="0" readingOrder="0"/>
    </odxf>
    <n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center" wrapText="1" readingOrder="0"/>
    </ndxf>
  </rcc>
  <rfmt sheetId="1" sqref="B999" start="0" length="0">
    <dxf>
      <font>
        <b val="0"/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dxf>
  </rfmt>
  <rcc rId="17587" sId="1" odxf="1" dxf="1" numFmtId="4">
    <oc r="C999">
      <v>41155040.574200004</v>
    </oc>
    <nc r="C999">
      <v>11846795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  <border outline="0">
        <left/>
        <right/>
        <top/>
        <bottom/>
      </border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8" sId="1" odxf="1" dxf="1" numFmtId="4">
    <oc r="D999">
      <v>7261174.4520000005</v>
    </oc>
    <nc r="D999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fmt sheetId="1" sqref="E999" start="0" length="0">
    <dxf>
      <font>
        <b val="0"/>
        <sz val="8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readingOrder="0"/>
    </dxf>
  </rfmt>
  <rfmt sheetId="1" sqref="F999" start="0" length="0">
    <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cc rId="17589" sId="1" odxf="1" dxf="1" numFmtId="4">
    <oc r="G999">
      <v>8261.9399999999987</v>
    </oc>
    <nc r="G999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cc rId="17590" sId="1" odxf="1" dxf="1" numFmtId="4">
    <oc r="H999">
      <v>22047071.122200001</v>
    </oc>
    <nc r="H999">
      <v>0</v>
    </nc>
    <odxf>
      <font>
        <b/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readingOrder="0"/>
    </odxf>
    <n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fmt sheetId="1" sqref="I99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999" start="0" length="0">
    <dxf>
      <font>
        <b val="0"/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999" start="0" length="0">
    <dxf>
      <font>
        <b val="0"/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999" start="0" length="0">
    <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M999" start="0" length="0">
    <dxf>
      <font>
        <b val="0"/>
        <sz val="8"/>
        <name val="Times New Roman"/>
        <scheme val="none"/>
      </font>
      <numFmt numFmtId="2" formatCode="0.00"/>
      <alignment horizontal="left" readingOrder="0"/>
    </dxf>
  </rfmt>
  <rfmt sheetId="1" sqref="N999" start="0" length="0">
    <dxf>
      <font>
        <b val="0"/>
        <sz val="8"/>
        <name val="Times New Roman"/>
        <scheme val="none"/>
      </font>
      <numFmt numFmtId="2" formatCode="0.00"/>
      <alignment horizontal="left" readingOrder="0"/>
    </dxf>
  </rfmt>
  <rfmt sheetId="1" sqref="O999" start="0" length="0">
    <dxf>
      <font>
        <b val="0"/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999" start="0" length="0">
    <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dxf>
  </rfmt>
  <rcc rId="17591" sId="1" odxf="1" dxf="1">
    <oc r="A1000">
      <v>1</v>
    </oc>
    <nc r="A1000">
      <v>5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0" start="0" length="0">
    <dxf>
      <font>
        <sz val="8"/>
        <color indexed="8"/>
        <name val="Times New Roman"/>
        <scheme val="none"/>
      </font>
      <fill>
        <patternFill patternType="solid">
          <bgColor theme="0"/>
        </patternFill>
      </fill>
    </dxf>
  </rfmt>
  <rcc rId="17592" sId="1" odxf="1" dxf="1" numFmtId="4">
    <oc r="C1000">
      <v>1367308.74</v>
    </oc>
    <nc r="C1000">
      <v>3997730.997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cc rId="17593" sId="1" odxf="1" dxf="1" numFmtId="4">
    <oc r="D1000">
      <v>1367308.74</v>
    </oc>
    <nc r="D1000">
      <v>3997730.997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fmt sheetId="1" sqref="E1000" start="0" length="0">
    <dxf>
      <font>
        <sz val="8"/>
        <color indexed="8"/>
        <name val="Times New Roman"/>
        <scheme val="none"/>
      </font>
      <numFmt numFmtId="3" formatCode="#,##0"/>
      <fill>
        <patternFill patternType="solid">
          <bgColor theme="0"/>
        </patternFill>
      </fill>
      <alignment horizontal="left" readingOrder="0"/>
    </dxf>
  </rfmt>
  <rfmt sheetId="1" sqref="F100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1000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dxf>
  </rfmt>
  <rfmt sheetId="1" sqref="H100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I100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L100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M100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P1000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  <border outline="0">
        <right style="thin">
          <color indexed="64"/>
        </right>
      </border>
    </dxf>
  </rfmt>
  <rcc rId="17594" sId="1" odxf="1" dxf="1">
    <oc r="A1001">
      <v>2</v>
    </oc>
    <nc r="A1001">
      <v>6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1" start="0" length="0">
    <dxf>
      <font>
        <sz val="8"/>
        <color indexed="8"/>
        <name val="Times New Roman"/>
        <scheme val="none"/>
      </font>
    </dxf>
  </rfmt>
  <rcc rId="17595" sId="1" odxf="1" dxf="1" numFmtId="4">
    <oc r="C1001">
      <v>2996730.7812000001</v>
    </oc>
    <nc r="C1001">
      <v>2365246.4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596" sId="1" odxf="1" dxf="1" numFmtId="4">
    <oc r="D1001">
      <v>0</v>
    </oc>
    <nc r="D1001">
      <v>2365246.4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1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597" sId="1" odxf="1" dxf="1" numFmtId="4">
    <oc r="G1001">
      <v>1161.24</v>
    </oc>
    <nc r="G1001">
      <v>0</v>
    </nc>
    <odxf>
      <font>
        <sz val="14"/>
        <name val="Times New Roman"/>
        <scheme val="none"/>
      </font>
      <numFmt numFmtId="4" formatCode="#,##0.00"/>
      <alignment horizontal="right" vertical="top" readingOrder="0"/>
      <border outline="0">
        <left/>
        <right/>
        <top/>
        <bottom/>
      </border>
    </odxf>
    <ndxf>
      <font>
        <sz val="8"/>
        <name val="Times New Roman"/>
        <scheme val="none"/>
      </font>
      <numFmt numFmtId="2" formatCode="0.00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8" sId="1" odxf="1" dxf="1" numFmtId="4">
    <oc r="H1001">
      <v>2996730.7812000001</v>
    </oc>
    <nc r="H1001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599" sId="1" odxf="1" dxf="1">
    <oc r="A1002">
      <v>3</v>
    </oc>
    <nc r="A1002">
      <v>7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2" start="0" length="0">
    <dxf>
      <font>
        <sz val="8"/>
        <color indexed="8"/>
        <name val="Times New Roman"/>
        <scheme val="none"/>
      </font>
    </dxf>
  </rfmt>
  <rcc rId="17600" sId="1" odxf="1" dxf="1" numFmtId="4">
    <oc r="C1002">
      <v>2993530.8000000003</v>
    </oc>
    <nc r="C1002">
      <v>2369920.7999999998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01" sId="1" odxf="1" dxf="1" numFmtId="4">
    <oc r="D1002">
      <v>0</v>
    </oc>
    <nc r="D1002">
      <v>2369920.7999999998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2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02" sId="1" odxf="1" dxf="1" numFmtId="4">
    <oc r="G1002">
      <v>1160</v>
    </oc>
    <nc r="G1002">
      <v>0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03" sId="1" odxf="1" dxf="1" numFmtId="4">
    <oc r="H1002">
      <v>2993530.8000000003</v>
    </oc>
    <nc r="H1002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04" sId="1" odxf="1" dxf="1">
    <oc r="A1003">
      <v>4</v>
    </oc>
    <nc r="A1003">
      <v>8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3" start="0" length="0">
    <dxf>
      <font>
        <sz val="8"/>
        <color indexed="8"/>
        <name val="Times New Roman"/>
        <scheme val="none"/>
      </font>
    </dxf>
  </rfmt>
  <rcc rId="17605" sId="1" odxf="1" dxf="1" numFmtId="4">
    <oc r="C1003">
      <v>11846795</v>
    </oc>
    <nc r="C1003">
      <v>3204110.2080000001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1003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1003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06" sId="1" odxf="1" dxf="1" numFmtId="4">
    <oc r="G1003">
      <v>0</v>
    </oc>
    <nc r="G1003">
      <v>1241.5999999999999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07" sId="1" odxf="1" dxf="1" numFmtId="4">
    <oc r="H1003">
      <v>0</v>
    </oc>
    <nc r="H1003">
      <v>3204110.2080000001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100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08" sId="1" odxf="1" dxf="1" numFmtId="4">
    <oc r="K1003">
      <v>2298</v>
    </oc>
    <nc r="K1003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609" sId="1" odxf="1" dxf="1" numFmtId="4">
    <oc r="L1003">
      <v>3383145</v>
    </oc>
    <nc r="L1003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M100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3" start="0" length="0">
    <dxf>
      <font>
        <sz val="8"/>
        <name val="Times New Roman"/>
        <scheme val="none"/>
      </font>
      <numFmt numFmtId="2" formatCode="0.00"/>
      <alignment horizontal="left" readingOrder="0"/>
    </dxf>
  </rfmt>
  <rcc rId="17610" sId="1" odxf="1" dxf="1" numFmtId="4">
    <oc r="O1003">
      <v>2298</v>
    </oc>
    <nc r="O1003">
      <v>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611" sId="1" odxf="1" dxf="1" numFmtId="4">
    <oc r="P1003">
      <v>8463650</v>
    </oc>
    <nc r="P1003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  <border outline="0">
        <right/>
      </border>
    </odxf>
    <n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ndxf>
  </rcc>
  <rcc rId="17612" sId="1" odxf="1" dxf="1">
    <oc r="A1004">
      <v>5</v>
    </oc>
    <nc r="A1004">
      <v>9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4" start="0" length="0">
    <dxf>
      <font>
        <sz val="8"/>
        <color indexed="8"/>
        <name val="Times New Roman"/>
        <scheme val="none"/>
      </font>
    </dxf>
  </rfmt>
  <rcc rId="17613" sId="1" odxf="1" dxf="1" numFmtId="4">
    <oc r="C1004">
      <v>0</v>
    </oc>
    <nc r="C1004">
      <v>12515182.07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14" sId="1" odxf="1" dxf="1" numFmtId="4">
    <oc r="D1004">
      <v>0</v>
    </oc>
    <nc r="D1004">
      <v>12515182.07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4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1004" start="0" length="0">
    <dxf>
      <font>
        <sz val="8"/>
        <name val="Times New Roman"/>
        <scheme val="none"/>
      </font>
      <numFmt numFmtId="2" formatCode="0.00"/>
      <alignment horizontal="left" vertical="center" readingOrder="0"/>
    </dxf>
  </rfmt>
  <rfmt sheetId="1" sqref="H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4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15" sId="1" odxf="1" dxf="1">
    <oc r="A1005">
      <v>6</v>
    </oc>
    <nc r="A1005">
      <v>10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5" start="0" length="0">
    <dxf>
      <font>
        <sz val="8"/>
        <color indexed="8"/>
        <name val="Times New Roman"/>
        <scheme val="none"/>
      </font>
    </dxf>
  </rfmt>
  <rcc rId="17616" sId="1" odxf="1" dxf="1" numFmtId="4">
    <oc r="C1005">
      <v>0</v>
    </oc>
    <nc r="C1005">
      <v>4063596.1519999998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17" sId="1" odxf="1" dxf="1" numFmtId="4">
    <oc r="D1005">
      <v>0</v>
    </oc>
    <nc r="D1005">
      <v>4063596.1519999998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5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H1005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I1005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J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5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L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5" start="0" length="0">
    <dxf>
      <font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N1005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5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P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18" sId="1" odxf="1" dxf="1">
    <oc r="A1006">
      <v>7</v>
    </oc>
    <nc r="A1006">
      <v>11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6" start="0" length="0">
    <dxf>
      <font>
        <sz val="8"/>
        <color indexed="8"/>
        <name val="Times New Roman"/>
        <scheme val="none"/>
      </font>
    </dxf>
  </rfmt>
  <rcc rId="17619" sId="1" odxf="1" dxf="1" numFmtId="4">
    <oc r="C1006">
      <v>3204110.2080000001</v>
    </oc>
    <nc r="C1006">
      <v>5148290.6719999993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20" sId="1" odxf="1" dxf="1" numFmtId="4">
    <oc r="D1006">
      <v>0</v>
    </oc>
    <nc r="D1006">
      <v>5148290.6719999993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6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21" sId="1" odxf="1" dxf="1" numFmtId="4">
    <oc r="G1006">
      <v>1241.5999999999999</v>
    </oc>
    <nc r="G1006">
      <v>0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22" sId="1" odxf="1" dxf="1" numFmtId="4">
    <oc r="H1006">
      <v>3204110.2080000001</v>
    </oc>
    <nc r="H1006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6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23" sId="1" odxf="1" dxf="1">
    <oc r="A1007">
      <v>8</v>
    </oc>
    <nc r="A1007">
      <v>12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7" start="0" length="0">
    <dxf>
      <font>
        <sz val="8"/>
        <color indexed="8"/>
        <name val="Times New Roman"/>
        <scheme val="none"/>
      </font>
    </dxf>
  </rfmt>
  <rcc rId="17624" sId="1" odxf="1" dxf="1" numFmtId="4">
    <oc r="C1007">
      <v>0</v>
    </oc>
    <nc r="C1007">
      <v>4020105.4139999999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D1007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E1007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25" sId="1" odxf="1" dxf="1" numFmtId="4">
    <oc r="G1007">
      <v>0</v>
    </oc>
    <nc r="G1007">
      <v>1557.8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26" sId="1" odxf="1" dxf="1" numFmtId="4">
    <oc r="H1007">
      <v>0</v>
    </oc>
    <nc r="H1007">
      <v>4020105.4139999999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7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27" sId="1" odxf="1" dxf="1">
    <oc r="A1008">
      <v>9</v>
    </oc>
    <nc r="A1008">
      <v>13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8" start="0" length="0">
    <dxf>
      <font>
        <sz val="8"/>
        <color indexed="8"/>
        <name val="Times New Roman"/>
        <scheme val="none"/>
      </font>
    </dxf>
  </rfmt>
  <rcc rId="17628" sId="1" odxf="1" dxf="1" numFmtId="4">
    <oc r="C1008">
      <v>4063596.1519999998</v>
    </oc>
    <nc r="C1008">
      <v>4054943.9190000002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29" sId="1" odxf="1" dxf="1" numFmtId="4">
    <oc r="D1008">
      <v>4063596.1519999998</v>
    </oc>
    <nc r="D1008">
      <v>0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8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30" sId="1" odxf="1" dxf="1" numFmtId="4">
    <oc r="G1008">
      <v>0</v>
    </oc>
    <nc r="G1008">
      <v>1571.3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31" sId="1" odxf="1" dxf="1" numFmtId="4">
    <oc r="H1008">
      <v>0</v>
    </oc>
    <nc r="H1008">
      <v>4054943.9190000002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1008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J100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8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L100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8" start="0" length="0">
    <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N1008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8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P100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32" sId="1" odxf="1" dxf="1">
    <oc r="A1009">
      <v>10</v>
    </oc>
    <nc r="A1009">
      <v>14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09" start="0" length="0">
    <dxf>
      <font>
        <sz val="8"/>
        <color indexed="8"/>
        <name val="Times New Roman"/>
        <scheme val="none"/>
      </font>
    </dxf>
  </rfmt>
  <rcc rId="17633" sId="1" odxf="1" dxf="1" numFmtId="4">
    <oc r="C1009">
      <v>0</v>
    </oc>
    <nc r="C1009">
      <v>3642058.76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34" sId="1" odxf="1" dxf="1" numFmtId="4">
    <oc r="D1009">
      <v>0</v>
    </oc>
    <nc r="D1009">
      <v>3642058.76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09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1009" start="0" length="0">
    <dxf>
      <font>
        <sz val="8"/>
        <name val="Times New Roman"/>
        <scheme val="none"/>
      </font>
      <numFmt numFmtId="2" formatCode="0.00"/>
      <alignment horizontal="left" vertical="center" readingOrder="0"/>
    </dxf>
  </rfmt>
  <rfmt sheetId="1" sqref="H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0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09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35" sId="1" odxf="1" dxf="1">
    <oc r="A1010">
      <v>11</v>
    </oc>
    <nc r="A1010">
      <v>15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10" start="0" length="0">
    <dxf>
      <font>
        <sz val="8"/>
        <color indexed="8"/>
        <name val="Times New Roman"/>
        <scheme val="none"/>
      </font>
    </dxf>
  </rfmt>
  <rcc rId="17636" sId="1" odxf="1" dxf="1" numFmtId="4">
    <oc r="C1010">
      <v>4020105.4139999999</v>
    </oc>
    <nc r="C1010">
      <f>D1010+H1010</f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37" sId="1" odxf="1" dxf="1" numFmtId="4">
    <oc r="D1010">
      <v>0</v>
    </oc>
    <nc r="D1010">
      <v>915885.96899999992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fmt sheetId="1" sqref="E1010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38" sId="1" odxf="1" dxf="1" numFmtId="4">
    <oc r="G1010">
      <v>1557.8</v>
    </oc>
    <nc r="G1010">
      <v>785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39" sId="1" odxf="1" dxf="1" numFmtId="4">
    <oc r="H1010">
      <v>4020105.4139999999</v>
    </oc>
    <nc r="H1010">
      <v>2388825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1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10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40" sId="1" odxf="1" dxf="1">
    <oc r="A1011">
      <v>12</v>
    </oc>
    <nc r="A1011">
      <v>16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11" start="0" length="0">
    <dxf>
      <font>
        <sz val="8"/>
        <color indexed="8"/>
        <name val="Times New Roman"/>
        <scheme val="none"/>
      </font>
    </dxf>
  </rfmt>
  <rcc rId="17641" sId="1" odxf="1" dxf="1" numFmtId="4">
    <oc r="C1011">
      <v>4054943.9190000002</v>
    </oc>
    <nc r="C1011">
      <f>D1011+H1011</f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42" sId="1" odxf="1" dxf="1" numFmtId="4">
    <oc r="D1011">
      <v>0</v>
    </oc>
    <nc r="D1011">
      <v>916824.95399999991</v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fmt sheetId="1" sqref="E1011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43" sId="1" odxf="1" dxf="1" numFmtId="4">
    <oc r="G1011">
      <v>1571.3</v>
    </oc>
    <nc r="G1011">
      <v>785</v>
    </nc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8"/>
        <name val="Times New Roman"/>
        <scheme val="none"/>
      </font>
      <numFmt numFmtId="2" formatCode="0.00"/>
      <alignment horizontal="left" vertical="center" readingOrder="0"/>
    </ndxf>
  </rcc>
  <rcc rId="17644" sId="1" odxf="1" dxf="1" numFmtId="4">
    <oc r="H1011">
      <v>4054943.9190000002</v>
    </oc>
    <nc r="H1011">
      <v>2388825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I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1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11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45" sId="1" odxf="1" dxf="1">
    <oc r="A1012">
      <v>13</v>
    </oc>
    <nc r="A1012">
      <v>17</v>
    </nc>
    <odxf>
      <font>
        <sz val="14"/>
        <name val="Times New Roman"/>
        <scheme val="none"/>
      </font>
    </odxf>
    <ndxf>
      <font>
        <sz val="8"/>
        <name val="Times New Roman"/>
        <scheme val="none"/>
      </font>
    </ndxf>
  </rcc>
  <rfmt sheetId="1" sqref="B1012" start="0" length="0">
    <dxf>
      <font>
        <sz val="8"/>
        <color indexed="8"/>
        <name val="Times New Roman"/>
        <scheme val="none"/>
      </font>
    </dxf>
  </rfmt>
  <rcc rId="17646" sId="1" odxf="1" dxf="1" numFmtId="4">
    <oc r="C1012">
      <v>0</v>
    </oc>
    <nc r="C1012">
      <v>915134.78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47" sId="1" odxf="1" dxf="1" numFmtId="4">
    <oc r="D1012">
      <v>0</v>
    </oc>
    <nc r="D1012">
      <v>915134.78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12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G1012" start="0" length="0">
    <dxf>
      <font>
        <sz val="8"/>
        <name val="Times New Roman"/>
        <scheme val="none"/>
      </font>
      <numFmt numFmtId="2" formatCode="0.00"/>
      <alignment horizontal="left" vertical="center" readingOrder="0"/>
    </dxf>
  </rfmt>
  <rfmt sheetId="1" sqref="H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I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1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12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cc rId="17648" sId="1" odxf="1" dxf="1">
    <oc r="A1013">
      <v>14</v>
    </oc>
    <nc r="A1013">
      <v>18</v>
    </nc>
    <odxf>
      <font>
        <sz val="14"/>
        <name val="Times New Roman"/>
        <scheme val="none"/>
      </font>
    </odxf>
    <ndxf>
      <font>
        <sz val="8"/>
        <color indexed="8"/>
        <name val="Times New Roman"/>
        <scheme val="none"/>
      </font>
    </ndxf>
  </rcc>
  <rfmt sheetId="1" sqref="B1013" start="0" length="0">
    <dxf>
      <font>
        <sz val="8"/>
        <color indexed="8"/>
        <name val="Times New Roman"/>
        <scheme val="none"/>
      </font>
    </dxf>
  </rfmt>
  <rcc rId="17649" sId="1" odxf="1" dxf="1" numFmtId="4">
    <oc r="C1013">
      <v>2388825</v>
    </oc>
    <nc r="C1013">
      <v>915134.78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cc rId="17650" sId="1" odxf="1" dxf="1" numFmtId="4">
    <oc r="D1013">
      <v>0</v>
    </oc>
    <nc r="D1013">
      <v>915134.78</v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alignment horizontal="left" vertical="center" readingOrder="0"/>
    </ndxf>
  </rcc>
  <rfmt sheetId="1" sqref="E1013" start="0" length="0">
    <dxf>
      <font>
        <sz val="8"/>
        <color indexed="8"/>
        <name val="Times New Roman"/>
        <scheme val="none"/>
      </font>
      <numFmt numFmtId="0" formatCode="General"/>
      <alignment horizontal="left" readingOrder="0"/>
    </dxf>
  </rfmt>
  <rfmt sheetId="1" sqref="F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cc rId="17651" sId="1" odxf="1" dxf="1" numFmtId="4">
    <oc r="G1013">
      <v>785</v>
    </oc>
    <nc r="G1013">
      <v>0</v>
    </nc>
    <odxf>
      <font>
        <sz val="14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vertical="top" readingOrder="0"/>
    </odxf>
    <ndxf>
      <font>
        <sz val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vertical="center" readingOrder="0"/>
    </ndxf>
  </rcc>
  <rcc rId="17652" sId="1" odxf="1" dxf="1" numFmtId="4">
    <oc r="H1013">
      <v>2388825</v>
    </oc>
    <nc r="H1013">
      <v>0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I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J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K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L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M101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N1013" start="0" length="0">
    <dxf>
      <font>
        <sz val="8"/>
        <name val="Times New Roman"/>
        <scheme val="none"/>
      </font>
      <numFmt numFmtId="2" formatCode="0.00"/>
      <alignment horizontal="left" readingOrder="0"/>
    </dxf>
  </rfmt>
  <rfmt sheetId="1" sqref="O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P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  <border outline="0">
        <right style="thin">
          <color indexed="64"/>
        </right>
      </border>
    </dxf>
  </rfmt>
  <rfmt sheetId="1" sqref="A968:P1013" start="0" length="2147483647">
    <dxf>
      <font>
        <sz val="14"/>
      </font>
    </dxf>
  </rfmt>
  <rfmt sheetId="1" sqref="A968:P1013">
    <dxf>
      <alignment wrapText="0" readingOrder="0"/>
    </dxf>
  </rfmt>
  <rrc rId="17653" sId="1" ref="A1014:XFD1014" action="deleteRow">
    <rfmt sheetId="1" xfDxf="1" sqref="A1014:XFD1014" start="0" length="0">
      <dxf>
        <font>
          <sz val="14"/>
          <color indexed="8"/>
          <name val="Times New Roman"/>
          <scheme val="none"/>
        </font>
        <alignment vertical="top" readingOrder="0"/>
      </dxf>
    </rfmt>
    <rcc rId="0" sId="1" dxf="1">
      <nc r="A1014">
        <v>15</v>
      </nc>
      <ndxf>
        <font>
          <b/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4" t="inlineStr">
        <is>
          <t>ЗАТО Сибирский, ул. Строителей, д. 2</t>
        </is>
      </nc>
      <ndxf>
        <font>
          <b/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014">
        <v>2388825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14">
        <v>785</v>
      </nc>
      <n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14">
        <v>2388825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Q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14" start="0" length="0">
      <dxf>
        <numFmt numFmtId="2" formatCode="0.00"/>
      </dxf>
    </rfmt>
  </rrc>
  <rrc rId="17654" sId="1" ref="A1014:XFD1014" action="deleteRow">
    <rfmt sheetId="1" xfDxf="1" sqref="A1014:XFD1014" start="0" length="0">
      <dxf>
        <font>
          <sz val="14"/>
          <color indexed="8"/>
          <name val="Times New Roman"/>
          <scheme val="none"/>
        </font>
        <alignment vertical="top" readingOrder="0"/>
      </dxf>
    </rfmt>
    <rcc rId="0" sId="1" dxf="1">
      <nc r="A1014">
        <v>16</v>
      </nc>
      <ndxf>
        <font>
          <b/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4" t="inlineStr">
        <is>
          <t>ЗАТО Сибирский, ул. Строителей, д. 3</t>
        </is>
      </nc>
      <ndxf>
        <font>
          <b/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014">
        <v>915134.78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14">
        <v>915134.78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14">
        <v>0</v>
      </nc>
      <n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Q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14" start="0" length="0">
      <dxf>
        <numFmt numFmtId="2" formatCode="0.00"/>
      </dxf>
    </rfmt>
  </rrc>
  <rrc rId="17655" sId="1" ref="A1014:XFD1014" action="deleteRow">
    <rfmt sheetId="1" xfDxf="1" sqref="A1014:XFD1014" start="0" length="0">
      <dxf>
        <font>
          <sz val="14"/>
          <color indexed="8"/>
          <name val="Times New Roman"/>
          <scheme val="none"/>
        </font>
        <alignment vertical="top" readingOrder="0"/>
      </dxf>
    </rfmt>
    <rcc rId="0" sId="1" dxf="1">
      <nc r="A1014">
        <v>17</v>
      </nc>
      <ndxf>
        <font>
          <b/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4" t="inlineStr">
        <is>
          <t>ЗАТО Сибирский, ул. Строителей, д. 4</t>
        </is>
      </nc>
      <ndxf>
        <font>
          <b/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014">
        <v>915134.78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14">
        <v>915134.78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4">
        <v>0</v>
      </nc>
      <n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014">
        <v>0</v>
      </nc>
      <n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Q1014">
        <v>0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14" start="0" length="0">
      <dxf>
        <numFmt numFmtId="2" formatCode="0.00"/>
      </dxf>
    </rfmt>
  </rrc>
  <rcc rId="17656" sId="1" odxf="1" dxf="1" numFmtId="4">
    <oc r="Q968">
      <v>7050331.2000000002</v>
    </oc>
    <nc r="Q968">
      <f>Q969+Q974+Q995</f>
    </nc>
    <odxf>
      <font>
        <b/>
        <sz val="14"/>
        <name val="Times New Roman"/>
        <scheme val="none"/>
      </font>
      <numFmt numFmtId="4" formatCode="#,##0.00"/>
      <alignment horizontal="right" readingOrder="0"/>
    </odxf>
    <ndxf>
      <font>
        <b val="0"/>
        <sz val="8"/>
        <name val="Times New Roman"/>
        <scheme val="none"/>
      </font>
      <numFmt numFmtId="2" formatCode="0.00"/>
      <alignment horizontal="left" readingOrder="0"/>
    </ndxf>
  </rcc>
  <rcc rId="17657" sId="1" odxf="1" dxf="1" numFmtId="4">
    <oc r="Q969">
      <v>7050331.2000000002</v>
    </oc>
    <nc r="Q969">
      <f>Q970</f>
    </nc>
    <odxf>
      <font>
        <b/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b val="0"/>
        <sz val="8"/>
        <color indexed="8"/>
        <name val="Times New Roman"/>
        <scheme val="none"/>
      </font>
      <numFmt numFmtId="2" formatCode="0.00"/>
      <alignment horizontal="left" readingOrder="0"/>
    </ndxf>
  </rcc>
  <rcc rId="17658" sId="1" odxf="1" dxf="1" numFmtId="4">
    <oc r="Q970">
      <v>0</v>
    </oc>
    <nc r="Q970">
      <v>3532449</v>
    </nc>
    <odxf>
      <font>
        <sz val="14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right" vertical="top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vertical="center" readingOrder="0"/>
    </ndxf>
  </rcc>
  <rfmt sheetId="1" sqref="Q971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Q972" start="0" length="0">
    <dxf>
      <font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cc rId="17659" sId="1" odxf="1" dxf="1" numFmtId="4">
    <oc r="Q973">
      <v>3517882.2</v>
    </oc>
    <nc r="Q973">
      <v>0</v>
    </nc>
    <odxf>
      <font>
        <sz val="14"/>
        <name val="Times New Roman"/>
        <scheme val="none"/>
      </font>
      <numFmt numFmtId="4" formatCode="#,##0.00"/>
      <alignment horizontal="general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cc rId="17660" sId="1" odxf="1" dxf="1" numFmtId="4">
    <oc r="Q974">
      <v>3532449</v>
    </oc>
    <nc r="Q974">
      <f>Q979</f>
    </nc>
    <o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right" readingOrder="0"/>
    </odxf>
    <n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ndxf>
  </rcc>
  <rfmt sheetId="1" sqref="Q97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76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Q977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Q978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cc rId="17661" sId="1" odxf="1" dxf="1" numFmtId="4">
    <oc r="Q979">
      <v>0</v>
    </oc>
    <nc r="Q979">
      <v>3517882.2</v>
    </nc>
    <odxf>
      <font>
        <sz val="14"/>
        <color indexed="8"/>
        <name val="Times New Roman"/>
        <scheme val="none"/>
      </font>
      <numFmt numFmtId="4" formatCode="#,##0.00"/>
      <alignment horizontal="right" readingOrder="0"/>
    </odxf>
    <ndxf>
      <font>
        <sz val="8"/>
        <color indexed="8"/>
        <name val="Times New Roman"/>
        <scheme val="none"/>
      </font>
      <numFmt numFmtId="2" formatCode="0.00"/>
      <alignment horizontal="left" readingOrder="0"/>
    </ndxf>
  </rcc>
  <rfmt sheetId="1" sqref="Q980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8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8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8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84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85" start="0" length="0">
    <dxf>
      <font>
        <b val="0"/>
        <sz val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Q986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8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88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89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90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91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92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93" start="0" length="0">
    <dxf>
      <font>
        <sz val="8"/>
        <color indexed="8"/>
        <name val="Times New Roman"/>
        <scheme val="none"/>
      </font>
      <numFmt numFmtId="2" formatCode="0.00"/>
      <alignment horizontal="left" vertical="center" readingOrder="0"/>
    </dxf>
  </rfmt>
  <rfmt sheetId="1" sqref="Q99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95" start="0" length="0">
    <dxf>
      <font>
        <sz val="8"/>
        <color indexed="8"/>
        <name val="Times New Roman"/>
        <scheme val="none"/>
      </font>
      <numFmt numFmtId="2" formatCode="0.00"/>
      <fill>
        <patternFill patternType="solid">
          <bgColor theme="0"/>
        </patternFill>
      </fill>
      <alignment horizontal="left" readingOrder="0"/>
    </dxf>
  </rfmt>
  <rfmt sheetId="1" sqref="Q99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9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9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99" start="0" length="0">
    <dxf>
      <font>
        <b val="0"/>
        <sz val="8"/>
        <color indexed="8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dxf>
  </rfmt>
  <rfmt sheetId="1" sqref="Q100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4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5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6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7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8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09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10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11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12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1013" start="0" length="0">
    <dxf>
      <font>
        <sz val="8"/>
        <color indexed="8"/>
        <name val="Times New Roman"/>
        <scheme val="none"/>
      </font>
      <numFmt numFmtId="2" formatCode="0.00"/>
      <alignment horizontal="left" readingOrder="0"/>
    </dxf>
  </rfmt>
  <rfmt sheetId="1" sqref="Q968:Q1013" start="0" length="2147483647">
    <dxf>
      <font>
        <sz val="14"/>
      </font>
    </dxf>
  </rfmt>
  <rfmt sheetId="1" sqref="Q968:Q1013">
    <dxf>
      <alignment horizontal="right" readingOrder="0"/>
    </dxf>
  </rfmt>
  <rfmt sheetId="1" sqref="C968:Q1013">
    <dxf>
      <alignment horizontal="right" readingOrder="0"/>
    </dxf>
  </rfmt>
  <rfmt sheetId="1" sqref="A968:XFD969" start="0" length="2147483647">
    <dxf>
      <font>
        <b/>
      </font>
    </dxf>
  </rfmt>
  <rcc rId="17662" sId="1">
    <oc r="A968">
      <v>10</v>
    </oc>
    <nc r="A968" t="inlineStr">
      <is>
        <t>Итого по ЗАТО Сибирский</t>
      </is>
    </nc>
  </rcc>
  <rfmt sheetId="1" sqref="A969" start="0" length="0">
    <dxf>
      <fill>
        <patternFill patternType="none">
          <bgColor indexed="65"/>
        </patternFill>
      </fill>
    </dxf>
  </rfmt>
  <rcc rId="17663" sId="1">
    <oc r="A969" t="inlineStr">
      <is>
        <t>Итого по ЗАТО Сибирскому 2017 год</t>
      </is>
    </oc>
    <nc r="A969" t="inlineStr">
      <is>
        <t>Итого по ЗАТО Сибирский 2017 год</t>
      </is>
    </nc>
  </rcc>
  <rfmt sheetId="1" sqref="A974" start="0" length="0">
    <dxf>
      <font>
        <b/>
        <sz val="14"/>
        <color indexed="8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" sqref="A995" start="0" length="0">
    <dxf>
      <font>
        <b/>
        <sz val="14"/>
        <color indexed="8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cc rId="17664" sId="1">
    <oc r="A974">
      <v>5</v>
    </oc>
    <nc r="A974" t="inlineStr">
      <is>
        <t>Итого по ЗАТО Сибирский 2018 год</t>
      </is>
    </nc>
  </rcc>
  <rcc rId="17665" sId="1">
    <oc r="A995">
      <v>10</v>
    </oc>
    <nc r="A995" t="inlineStr">
      <is>
        <t>Итого по ЗАТО Сибирский 2019 год</t>
      </is>
    </nc>
  </rcc>
  <rcc rId="17666" sId="1">
    <oc r="B971" t="inlineStr">
      <is>
        <t>ЗАТО Сибирский, ул. Кедровая, д. 3</t>
      </is>
    </oc>
    <nc r="B971" t="inlineStr">
      <is>
        <t>ЗАТО Сибирский, ул. Победы, д. 2</t>
      </is>
    </nc>
  </rcc>
  <rcc rId="17667" sId="1">
    <oc r="B972" t="inlineStr">
      <is>
        <t>ЗАТО Сибирский, ул. Кедровая, д. 4</t>
      </is>
    </oc>
    <nc r="B972" t="inlineStr">
      <is>
        <t>ЗАТО Сибирский, ул. Победы, д. 6</t>
      </is>
    </nc>
  </rcc>
  <rcc rId="17668" sId="1">
    <oc r="B973" t="inlineStr">
      <is>
        <t>ЗАТО Сибирский, ул. Кедровая, д. 5</t>
      </is>
    </oc>
    <nc r="B973" t="inlineStr">
      <is>
        <t>ЗАТО Сибирский, ул. Победы, д. 10</t>
      </is>
    </nc>
  </rcc>
  <rcc rId="17669" sId="1">
    <oc r="B980" t="inlineStr">
      <is>
        <t>ЗАТО Сибирский, ул. Победы, д. 4</t>
      </is>
    </oc>
    <nc r="B980" t="inlineStr">
      <is>
        <t>ЗАТО Сибирский, ул. Кедровая, д.6</t>
      </is>
    </nc>
  </rcc>
  <rcc rId="17670" sId="1">
    <oc r="B981" t="inlineStr">
      <is>
        <t>ЗАТО Сибирский, ул. Победы, д. 6</t>
      </is>
    </oc>
    <nc r="B981" t="inlineStr">
      <is>
        <t>ЗАТО Сибирский, ул. Кедровая, д.10</t>
      </is>
    </nc>
  </rcc>
  <rcc rId="17671" sId="1">
    <oc r="B982" t="inlineStr">
      <is>
        <t>ЗАТО Сибирский, ул. Победы, д. 10</t>
      </is>
    </oc>
    <nc r="B982" t="inlineStr">
      <is>
        <t>ЗАТО Сибирский, ул. Кедровая, д.12 а</t>
      </is>
    </nc>
  </rcc>
  <rcc rId="17672" sId="1">
    <oc r="B983" t="inlineStr">
      <is>
        <t>ЗАТО Сибирский, ул. Строителей, д. 1</t>
      </is>
    </oc>
    <nc r="B983" t="inlineStr">
      <is>
        <t xml:space="preserve">ЗАТО Сибирский, ул. Кедровая, д.12 </t>
      </is>
    </nc>
  </rcc>
  <rcc rId="17673" sId="1">
    <oc r="B984" t="inlineStr">
      <is>
        <t>ЗАТО Сибирский, ул. Строителей, д. 2</t>
      </is>
    </oc>
    <nc r="B984" t="inlineStr">
      <is>
        <t>ЗАТО Сибирский, ул. Кедровая, д.15</t>
      </is>
    </nc>
  </rcc>
  <rcc rId="17674" sId="1">
    <nc r="B985" t="inlineStr">
      <is>
        <t>ЗАТО Сибирский, ул. Победы, д. 1</t>
      </is>
    </nc>
  </rcc>
  <rcc rId="17675" sId="1">
    <oc r="B986" t="inlineStr">
      <is>
        <t>ЗАТО Сибирский, ул. Кедровая, д. 1</t>
      </is>
    </oc>
    <nc r="B986" t="inlineStr">
      <is>
        <t>ЗАТО Сибирский, ул. Победы, д. 2</t>
      </is>
    </nc>
  </rcc>
  <rcc rId="17676" sId="1">
    <oc r="B987" t="inlineStr">
      <is>
        <t>ЗАТО Сибирский, ул. Кедровая, д. 6</t>
      </is>
    </oc>
    <nc r="B987" t="inlineStr">
      <is>
        <t>ЗАТО Сибирский, ул. Победы, д. 4</t>
      </is>
    </nc>
  </rcc>
  <rcc rId="17677" sId="1">
    <oc r="B988" t="inlineStr">
      <is>
        <t>ЗАТО Сибирский, ул. Кедровая, д. 10</t>
      </is>
    </oc>
    <nc r="B988" t="inlineStr">
      <is>
        <t>ЗАТО Сибирский, ул. Победы, д. 6</t>
      </is>
    </nc>
  </rcc>
  <rcc rId="17678" sId="1">
    <oc r="B989" t="inlineStr">
      <is>
        <t>ЗАТО Сибирский, ул. Кедровая, д. 15</t>
      </is>
    </oc>
    <nc r="B989" t="inlineStr">
      <is>
        <t>ЗАТО Сибирский, ул. Победы, д. 8</t>
      </is>
    </nc>
  </rcc>
  <rcc rId="17679" sId="1">
    <oc r="B990" t="inlineStr">
      <is>
        <t>ЗАТО Сибирский, ул. Победы, д. 1</t>
      </is>
    </oc>
    <nc r="B990" t="inlineStr">
      <is>
        <t>ЗАТО Сибирский, ул. Победы, д. 10</t>
      </is>
    </nc>
  </rcc>
  <rcc rId="17680" sId="1">
    <oc r="B991" t="inlineStr">
      <is>
        <t>ЗАТО Сибирский, ул. Победы, д. 2</t>
      </is>
    </oc>
    <nc r="B991" t="inlineStr">
      <is>
        <t>ЗАТО Сибирский, ул. Строителей, д. 1</t>
      </is>
    </nc>
  </rcc>
  <rcc rId="17681" sId="1">
    <oc r="B992" t="inlineStr">
      <is>
        <t>ЗАТО Сибирский, ул. Победы, д. 6</t>
      </is>
    </oc>
    <nc r="B992" t="inlineStr">
      <is>
        <t>ЗАТО Сибирский, ул. Строителей, д. 2</t>
      </is>
    </nc>
  </rcc>
  <rcc rId="17682" sId="1">
    <oc r="B993" t="inlineStr">
      <is>
        <t>ЗАТО Сибирский, ул. Победы, д. 8</t>
      </is>
    </oc>
    <nc r="B993" t="inlineStr">
      <is>
        <t>ЗАТО Сибирский, ул. Строителей, д. 3</t>
      </is>
    </nc>
  </rcc>
  <rcc rId="17683" sId="1">
    <oc r="B994" t="inlineStr">
      <is>
        <t>ЗАТО Сибирский, ул. Победы, д. 10</t>
      </is>
    </oc>
    <nc r="B994" t="inlineStr">
      <is>
        <t>ЗАТО Сибирский, ул. Строителей, д. 4</t>
      </is>
    </nc>
  </rcc>
  <rcc rId="17684" sId="1">
    <oc r="B996" t="inlineStr">
      <is>
        <t>ЗАТО Сибирский, ул. Строителей, д. 2</t>
      </is>
    </oc>
    <nc r="B996" t="inlineStr">
      <is>
        <t>ЗАТО Сибирский, ул. Кедровая, д.1</t>
      </is>
    </nc>
  </rcc>
  <rcc rId="17685" sId="1">
    <oc r="B997" t="inlineStr">
      <is>
        <t>ЗАТО Сибирский, ул. Строителей, д. 3</t>
      </is>
    </oc>
    <nc r="B997" t="inlineStr">
      <is>
        <t>ЗАТО Сибирский, ул. Кедровая, д.2</t>
      </is>
    </nc>
  </rcc>
  <rcc rId="17686" sId="1">
    <oc r="B998" t="inlineStr">
      <is>
        <t>ЗАТО Сибирский, ул. Строителей, д. 4</t>
      </is>
    </oc>
    <nc r="B998" t="inlineStr">
      <is>
        <t>ЗАТО Сибирский, ул. Кедровая, д.4</t>
      </is>
    </nc>
  </rcc>
  <rcc rId="17687" sId="1">
    <nc r="B999" t="inlineStr">
      <is>
        <t>ЗАТО Сибирский, ул. Кедровая, д.9</t>
      </is>
    </nc>
  </rcc>
  <rcc rId="17688" sId="1">
    <oc r="B1000" t="inlineStr">
      <is>
        <t>ЗАТО Сибирский, ул. Кедровая, д. 1</t>
      </is>
    </oc>
    <nc r="B1000" t="inlineStr">
      <is>
        <t>ЗАТО Сибирский, ул. Кедровая, д.10</t>
      </is>
    </nc>
  </rcc>
  <rcc rId="17689" sId="1">
    <oc r="B1001" t="inlineStr">
      <is>
        <t>ЗАТО Сибирский, ул. Кедровая, д. 2</t>
      </is>
    </oc>
    <nc r="B1001" t="inlineStr">
      <is>
        <t>ЗАТО Сибирский, ул. Кедровая, д.12 а</t>
      </is>
    </nc>
  </rcc>
  <rcc rId="17690" sId="1">
    <oc r="B1002" t="inlineStr">
      <is>
        <t>ЗАТО Сибирский, ул. Кедровая, д. 4</t>
      </is>
    </oc>
    <nc r="B1002" t="inlineStr">
      <is>
        <t xml:space="preserve">ЗАТО Сибирский, ул. Кедровая, д.12 </t>
      </is>
    </nc>
  </rcc>
  <rcc rId="17691" sId="1">
    <oc r="B1003" t="inlineStr">
      <is>
        <t>ЗАТО Сибирский, ул. Кедровая, д. 9</t>
      </is>
    </oc>
    <nc r="B1003" t="inlineStr">
      <is>
        <t>ЗАТО Сибирский, ул. Кедровая, д.13</t>
      </is>
    </nc>
  </rcc>
  <rcc rId="17692" sId="1">
    <oc r="B1004" t="inlineStr">
      <is>
        <t>ЗАТО Сибирский, ул. Кедровая, д. 12 а</t>
      </is>
    </oc>
    <nc r="B1004" t="inlineStr">
      <is>
        <t>ЗАТО Сибирский, ул. Кедровая, д.15</t>
      </is>
    </nc>
  </rcc>
  <rcc rId="17693" sId="1">
    <oc r="B1005" t="inlineStr">
      <is>
        <t xml:space="preserve">ЗАТО Сибирский, ул. Кедровая, д. 12 </t>
      </is>
    </oc>
    <nc r="B1005" t="inlineStr">
      <is>
        <t>ЗАТО Сибирский, ул. Победы, д. 1</t>
      </is>
    </nc>
  </rcc>
  <rcc rId="17694" sId="1">
    <oc r="B1006" t="inlineStr">
      <is>
        <t>ЗАТО Сибирский, ул. Кедровая, д. 13</t>
      </is>
    </oc>
    <nc r="B1006" t="inlineStr">
      <is>
        <t>ЗАТО Сибирский, ул. Победы, д. 2</t>
      </is>
    </nc>
  </rcc>
  <rcc rId="17695" sId="1">
    <oc r="B1007" t="inlineStr">
      <is>
        <t>ЗАТО Сибирский, ул. Кедровая, д. 15</t>
      </is>
    </oc>
    <nc r="B1007" t="inlineStr">
      <is>
        <t>ЗАТО Сибирский, ул. Победы, д. 4</t>
      </is>
    </nc>
  </rcc>
  <rcc rId="17696" sId="1">
    <oc r="B1008" t="inlineStr">
      <is>
        <t>ЗАТО Сибирский, ул. Победы, д. 1</t>
      </is>
    </oc>
    <nc r="B1008" t="inlineStr">
      <is>
        <t>ЗАТО Сибирский, ул. Победы, д. 6</t>
      </is>
    </nc>
  </rcc>
  <rcc rId="17697" sId="1">
    <oc r="B1009" t="inlineStr">
      <is>
        <t>ЗАТО Сибирский, ул. Победы, д. 2</t>
      </is>
    </oc>
    <nc r="B1009" t="inlineStr">
      <is>
        <t>ЗАТО Сибирский, ул. Победы, д. 10</t>
      </is>
    </nc>
  </rcc>
  <rcc rId="17698" sId="1">
    <oc r="B1010" t="inlineStr">
      <is>
        <t>ЗАТО Сибирский, ул. Победы, д. 4</t>
      </is>
    </oc>
    <nc r="B1010" t="inlineStr">
      <is>
        <t>ЗАТО Сибирский, ул. Строителей, д. 1</t>
      </is>
    </nc>
  </rcc>
  <rcc rId="17699" sId="1">
    <oc r="B1011" t="inlineStr">
      <is>
        <t>ЗАТО Сибирский, ул. Победы, д. 6</t>
      </is>
    </oc>
    <nc r="B1011" t="inlineStr">
      <is>
        <t>ЗАТО Сибирский, ул. Строителей, д. 2</t>
      </is>
    </nc>
  </rcc>
  <rcc rId="17700" sId="1">
    <oc r="B1012" t="inlineStr">
      <is>
        <t>ЗАТО Сибирский, ул. Победы, д. 10</t>
      </is>
    </oc>
    <nc r="B1012" t="inlineStr">
      <is>
        <t>ЗАТО Сибирский, ул. Строителей, д. 3</t>
      </is>
    </nc>
  </rcc>
  <rcc rId="17701" sId="1">
    <oc r="B1013" t="inlineStr">
      <is>
        <t>ЗАТО Сибирский, ул. Строителей, д. 1</t>
      </is>
    </oc>
    <nc r="B1013" t="inlineStr">
      <is>
        <t>ЗАТО Сибирский, ул. Строителей, д. 4</t>
      </is>
    </nc>
  </rcc>
  <rcc rId="17702" sId="1">
    <oc r="B970" t="inlineStr">
      <is>
        <t>ЗАТО Сибирский, ул. Кедровая, д. 2</t>
      </is>
    </oc>
    <nc r="B970" t="inlineStr">
      <is>
        <t>ЗАТО Сибирский, ул. Кедровая, д. 7</t>
      </is>
    </nc>
  </rcc>
  <rcc rId="17703" sId="1">
    <oc r="B975" t="inlineStr">
      <is>
        <t>ЗАТО Сибирский, ул. Кедровая, д. 10</t>
      </is>
    </oc>
    <nc r="B975" t="inlineStr">
      <is>
        <t>ЗАТО Сибирский, ул. Кедровая, д. 1</t>
      </is>
    </nc>
  </rcc>
  <rcc rId="17704" sId="1">
    <oc r="B976" t="inlineStr">
      <is>
        <t>ЗАТО Сибирский, ул. Кедровая, д. 12 а</t>
      </is>
    </oc>
    <nc r="B976" t="inlineStr">
      <is>
        <t>ЗАТО Сибирский, ул. Кедровая, д. 2</t>
      </is>
    </nc>
  </rcc>
  <rcc rId="17705" sId="1">
    <oc r="B977" t="inlineStr">
      <is>
        <t xml:space="preserve">ЗАТО Сибирский, ул. Кедровая, д. 12 </t>
      </is>
    </oc>
    <nc r="B977" t="inlineStr">
      <is>
        <t>ЗАТО Сибирский, ул. Кедровая, д. 3</t>
      </is>
    </nc>
  </rcc>
  <rcc rId="17706" sId="1">
    <oc r="B978" t="inlineStr">
      <is>
        <t>ЗАТО Сибирский, ул. Кедровая, д. 15</t>
      </is>
    </oc>
    <nc r="B978" t="inlineStr">
      <is>
        <t>ЗАТО Сибирский, ул. Кедровая, д. 4</t>
      </is>
    </nc>
  </rcc>
  <rcc rId="17707" sId="1">
    <oc r="B979" t="inlineStr">
      <is>
        <t>ЗАТО Сибирский, ул. Победы, д. 2</t>
      </is>
    </oc>
    <nc r="B979" t="inlineStr">
      <is>
        <t>ЗАТО Сибирский, ул. Кедровая, д. 5</t>
      </is>
    </nc>
  </rcc>
  <rcv guid="{52C56C69-E76E-46A4-93DC-3FEF3C34E98B}" action="delete"/>
  <rdn rId="0" localSheetId="1" customView="1" name="Z_52C56C69_E76E_46A4_93DC_3FEF3C34E98B_.wvu.PrintArea" hidden="1" oldHidden="1">
    <formula>'Лист 1'!$A$1:$R$1875</formula>
    <oldFormula>'Лист 1'!$A$1:$R$1875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rc rId="16988" sId="1" ref="A1234:XFD1235" action="insertRow"/>
  <rm rId="16989" sheetId="1" source="A1229:XFD1230" destination="A1234:XFD1235" sourceSheetId="1">
    <rfmt sheetId="1" xfDxf="1" sqref="A1234:XFD1234" start="0" length="0"/>
    <rfmt sheetId="1" xfDxf="1" sqref="A1235:XFD1235" start="0" length="0"/>
    <rfmt sheetId="1" sqref="A1234" start="0" length="0">
      <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34" start="0" length="0">
      <dxf>
        <font>
          <sz val="14"/>
          <color theme="1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3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35" start="0" length="0">
      <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35" start="0" length="0">
      <dxf>
        <font>
          <sz val="14"/>
          <color theme="1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3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990" sId="1" ref="A1229:XFD1229" action="deleteRow">
    <rfmt sheetId="1" xfDxf="1" sqref="A1229:XFD1229" start="0" length="0">
      <dxf>
        <font>
          <sz val="14"/>
          <name val="Times New Roman"/>
          <scheme val="none"/>
        </font>
      </dxf>
    </rfmt>
    <rfmt sheetId="1" sqref="A1229" start="0" length="0">
      <dxf>
        <alignment horizontal="center" readingOrder="0"/>
      </dxf>
    </rfmt>
    <rfmt sheetId="1" sqref="K1229" start="0" length="0">
      <dxf>
        <alignment horizontal="right" readingOrder="0"/>
      </dxf>
    </rfmt>
  </rrc>
  <rrc rId="16991" sId="1" ref="A1229:XFD1229" action="deleteRow">
    <rfmt sheetId="1" xfDxf="1" sqref="A1229:XFD1229" start="0" length="0">
      <dxf>
        <font>
          <sz val="14"/>
          <name val="Times New Roman"/>
          <scheme val="none"/>
        </font>
      </dxf>
    </rfmt>
    <rfmt sheetId="1" sqref="A1229" start="0" length="0">
      <dxf>
        <alignment horizontal="center" readingOrder="0"/>
      </dxf>
    </rfmt>
    <rfmt sheetId="1" sqref="K1229" start="0" length="0">
      <dxf>
        <alignment horizontal="right" readingOrder="0"/>
      </dxf>
    </rfmt>
  </rrc>
  <rcc rId="16992" sId="1">
    <oc r="A1234">
      <v>2</v>
    </oc>
    <nc r="A1234">
      <v>4</v>
    </nc>
  </rcc>
  <rcc rId="16993" sId="1">
    <oc r="A1235">
      <v>3</v>
    </oc>
    <nc r="A1235">
      <v>5</v>
    </nc>
  </rcc>
  <rcc rId="16994" sId="1">
    <oc r="A1236">
      <v>4</v>
    </oc>
    <nc r="A1236">
      <v>6</v>
    </nc>
  </rcc>
  <rcc rId="16995" sId="1">
    <oc r="A1229">
      <v>4</v>
    </oc>
    <nc r="A1229">
      <v>2</v>
    </nc>
  </rcc>
  <rfmt sheetId="1" sqref="C1252:Q1265">
    <dxf>
      <fill>
        <patternFill>
          <bgColor theme="0"/>
        </patternFill>
      </fill>
    </dxf>
  </rfmt>
  <rrc rId="16996" sId="1" ref="A1325:XFD1325" action="insertRow"/>
  <rm rId="16997" sheetId="1" source="A1322:XFD1322" destination="A1325:XFD1325" sourceSheetId="1">
    <rfmt sheetId="1" xfDxf="1" sqref="A1325:XFD1325" start="0" length="0">
      <dxf>
        <alignment vertical="top" readingOrder="0"/>
      </dxf>
    </rfmt>
    <rfmt sheetId="1" sqref="A1325" start="0" length="0">
      <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25" start="0" length="0">
      <dxf>
        <font>
          <sz val="14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5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25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25" start="0" length="0">
      <dxf/>
    </rfmt>
  </rm>
  <rrc rId="16998" sId="1" ref="A1322:XFD1322" action="deleteRow">
    <rfmt sheetId="1" xfDxf="1" sqref="A1322:XFD1322" start="0" length="0">
      <dxf>
        <font>
          <sz val="14"/>
          <name val="Times New Roman"/>
          <scheme val="none"/>
        </font>
      </dxf>
    </rfmt>
    <rfmt sheetId="1" sqref="A1322" start="0" length="0">
      <dxf>
        <alignment horizontal="center" readingOrder="0"/>
      </dxf>
    </rfmt>
    <rfmt sheetId="1" sqref="K1322" start="0" length="0">
      <dxf>
        <alignment horizontal="right" readingOrder="0"/>
      </dxf>
    </rfmt>
  </rrc>
  <rcc rId="16999" sId="1">
    <oc r="A1324">
      <v>1</v>
    </oc>
    <nc r="A1324">
      <v>2</v>
    </nc>
  </rcc>
  <rcc rId="17000" sId="1">
    <oc r="A1325">
      <v>2</v>
    </oc>
    <nc r="A1325">
      <v>3</v>
    </nc>
  </rcc>
  <rcc rId="17001" sId="1">
    <oc r="C1320">
      <f>SUM(C1321,C1322,C1326)</f>
    </oc>
    <nc r="C1320">
      <f>SUM(C1322,C1326)</f>
    </nc>
  </rcc>
  <rrc rId="17002" sId="1" ref="A1321:XFD1321" action="deleteRow">
    <undo index="0" exp="ref" v="1" dr="Q1321" r="Q1320" sId="1"/>
    <undo index="0" exp="ref" v="1" dr="P1321" r="P1320" sId="1"/>
    <undo index="0" exp="ref" v="1" dr="O1321" r="O1320" sId="1"/>
    <undo index="0" exp="ref" v="1" dr="N1321" r="N1320" sId="1"/>
    <undo index="0" exp="ref" v="1" dr="M1321" r="M1320" sId="1"/>
    <undo index="0" exp="ref" v="1" dr="L1321" r="L1320" sId="1"/>
    <undo index="0" exp="ref" v="1" dr="K1321" r="K1320" sId="1"/>
    <undo index="0" exp="ref" v="1" dr="J1321" r="J1320" sId="1"/>
    <undo index="0" exp="ref" v="1" dr="I1321" r="I1320" sId="1"/>
    <undo index="0" exp="ref" v="1" dr="H1321" r="H1320" sId="1"/>
    <undo index="0" exp="ref" v="1" dr="G1321" r="G1320" sId="1"/>
    <undo index="0" exp="ref" v="1" dr="F1321" r="F1320" sId="1"/>
    <undo index="0" exp="ref" v="1" dr="E1321" r="E1320" sId="1"/>
    <undo index="0" exp="ref" v="1" dr="D1321" r="D1320" sId="1"/>
    <rfmt sheetId="1" xfDxf="1" sqref="A1321:XFD1321" start="0" length="0"/>
    <rcc rId="0" sId="1" dxf="1">
      <nc r="A1321" t="inlineStr">
        <is>
          <t>Итого по Ключевскому району 2017 год</t>
        </is>
      </nc>
      <ndxf>
        <font>
          <b/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21" start="0" length="0">
      <dxf>
        <font>
          <b/>
          <sz val="14"/>
          <color theme="0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21">
        <f>SUM(C1324:C1324)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1">
        <f>SUM(D1324:D1324)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21">
        <f>SUM(E1324:E1324)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21">
        <f>SUM(F1324:F1324)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21">
        <f>SUM(G1324:G1324)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>
        <f>SUM(H1324:H1324)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1">
        <f>SUM(I1324:I1324)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1">
        <f>SUM(J1324:J1324)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1">
        <f>SUM(K1324:K1324)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21">
        <f>SUM(L1324:L1324)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21">
        <f>SUM(M1324:M1324)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21">
        <f>SUM(N1324:N1324)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21">
        <f>SUM(O1324:O1324)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21">
        <f>SUM(P1324:P1324)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21">
        <f>SUM(Q1324:Q1324)</f>
      </nc>
      <ndxf>
        <font>
          <b/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21" start="0" length="0">
      <dxf/>
    </rfmt>
  </rrc>
  <rcc rId="17003" sId="1" odxf="1" dxf="1">
    <oc r="D1320">
      <f>#REF!+D1321+D1325</f>
    </oc>
    <nc r="D1320">
      <f>SUM(D1321,D1325)</f>
    </nc>
    <odxf/>
    <ndxf/>
  </rcc>
  <rcc rId="17004" sId="1" odxf="1" dxf="1">
    <oc r="E1320">
      <f>#REF!+E1321+E1325</f>
    </oc>
    <nc r="E1320">
      <f>SUM(E1321,E1325)</f>
    </nc>
    <odxf/>
    <ndxf/>
  </rcc>
  <rcc rId="17005" sId="1" odxf="1" dxf="1">
    <oc r="F1320">
      <f>#REF!+F1321+F1325</f>
    </oc>
    <nc r="F1320">
      <f>SUM(F1321,F1325)</f>
    </nc>
    <odxf/>
    <ndxf/>
  </rcc>
  <rcc rId="17006" sId="1" odxf="1" dxf="1">
    <oc r="G1320">
      <f>#REF!+G1321+G1325</f>
    </oc>
    <nc r="G1320">
      <f>SUM(G1321,G1325)</f>
    </nc>
    <odxf/>
    <ndxf/>
  </rcc>
  <rcc rId="17007" sId="1" odxf="1" dxf="1">
    <oc r="H1320">
      <f>#REF!+H1321+H1325</f>
    </oc>
    <nc r="H1320">
      <f>SUM(H1321,H1325)</f>
    </nc>
    <odxf/>
    <ndxf/>
  </rcc>
  <rcc rId="17008" sId="1" odxf="1" dxf="1">
    <oc r="I1320">
      <f>#REF!+I1321+I1325</f>
    </oc>
    <nc r="I1320">
      <f>SUM(I1321,I1325)</f>
    </nc>
    <odxf/>
    <ndxf/>
  </rcc>
  <rcc rId="17009" sId="1" odxf="1" dxf="1">
    <oc r="J1320">
      <f>#REF!+J1321+J1325</f>
    </oc>
    <nc r="J1320">
      <f>SUM(J1321,J1325)</f>
    </nc>
    <odxf/>
    <ndxf/>
  </rcc>
  <rcc rId="17010" sId="1" odxf="1" dxf="1">
    <oc r="K1320">
      <f>#REF!+K1321+K1325</f>
    </oc>
    <nc r="K1320">
      <f>SUM(K1321,K1325)</f>
    </nc>
    <odxf>
      <alignment horizontal="right" readingOrder="0"/>
    </odxf>
    <ndxf>
      <alignment horizontal="general" readingOrder="0"/>
    </ndxf>
  </rcc>
  <rcc rId="17011" sId="1" odxf="1" dxf="1">
    <oc r="L1320">
      <f>#REF!+L1321+L1325</f>
    </oc>
    <nc r="L1320">
      <f>SUM(L1321,L1325)</f>
    </nc>
    <odxf/>
    <ndxf/>
  </rcc>
  <rcc rId="17012" sId="1" odxf="1" dxf="1">
    <oc r="M1320">
      <f>#REF!+M1321+M1325</f>
    </oc>
    <nc r="M1320">
      <f>SUM(M1321,M1325)</f>
    </nc>
    <odxf/>
    <ndxf/>
  </rcc>
  <rcc rId="17013" sId="1" odxf="1" dxf="1">
    <oc r="N1320">
      <f>#REF!+N1321+N1325</f>
    </oc>
    <nc r="N1320">
      <f>SUM(N1321,N1325)</f>
    </nc>
    <odxf/>
    <ndxf/>
  </rcc>
  <rcc rId="17014" sId="1" odxf="1" dxf="1">
    <oc r="O1320">
      <f>#REF!+O1321+O1325</f>
    </oc>
    <nc r="O1320">
      <f>SUM(O1321,O1325)</f>
    </nc>
    <odxf/>
    <ndxf/>
  </rcc>
  <rcc rId="17015" sId="1" odxf="1" dxf="1">
    <oc r="P1320">
      <f>#REF!+P1321+P1325</f>
    </oc>
    <nc r="P1320">
      <f>SUM(P1321,P1325)</f>
    </nc>
    <odxf/>
    <ndxf/>
  </rcc>
  <rcc rId="17016" sId="1" odxf="1" dxf="1">
    <oc r="Q1320">
      <f>#REF!+Q1321+Q1325</f>
    </oc>
    <nc r="Q1320">
      <f>SUM(Q1321,Q1325)</f>
    </nc>
    <odxf/>
    <ndxf/>
  </rcc>
  <rrc rId="17017" sId="1" ref="A1503:XFD1504" action="insertRow"/>
  <rm rId="17018" sheetId="1" source="A1495:XFD1496" destination="A1503:XFD1504" sourceSheetId="1">
    <rfmt sheetId="1" xfDxf="1" sqref="A1503:XFD1503" start="0" length="0"/>
    <rfmt sheetId="1" xfDxf="1" sqref="A1504:XFD1504" start="0" length="0"/>
    <rfmt sheetId="1" sqref="A1503" start="0" length="0">
      <dxf>
        <font>
          <sz val="14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B1503" start="0" length="0">
      <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3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04" start="0" length="0">
      <dxf>
        <font>
          <sz val="14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B1504" start="0" length="0">
      <dxf>
        <font>
          <sz val="14"/>
          <color indexed="8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4" start="0" length="0">
      <dxf>
        <font>
          <sz val="14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7019" sId="1" ref="A1495:XFD1495" action="deleteRow">
    <rfmt sheetId="1" xfDxf="1" sqref="A1495:XFD1495" start="0" length="0">
      <dxf>
        <font>
          <sz val="14"/>
          <name val="Times New Roman"/>
          <scheme val="none"/>
        </font>
      </dxf>
    </rfmt>
    <rfmt sheetId="1" sqref="A1495" start="0" length="0">
      <dxf>
        <alignment horizontal="center" readingOrder="0"/>
      </dxf>
    </rfmt>
    <rfmt sheetId="1" sqref="K1495" start="0" length="0">
      <dxf>
        <alignment horizontal="right" readingOrder="0"/>
      </dxf>
    </rfmt>
  </rrc>
  <rrc rId="17020" sId="1" ref="A1495:XFD1495" action="deleteRow">
    <rfmt sheetId="1" xfDxf="1" sqref="A1495:XFD1495" start="0" length="0">
      <dxf>
        <font>
          <sz val="14"/>
          <name val="Times New Roman"/>
          <scheme val="none"/>
        </font>
      </dxf>
    </rfmt>
    <rfmt sheetId="1" sqref="A1495" start="0" length="0">
      <dxf>
        <alignment horizontal="center" readingOrder="0"/>
      </dxf>
    </rfmt>
    <rfmt sheetId="1" sqref="K1495" start="0" length="0">
      <dxf>
        <alignment horizontal="right" readingOrder="0"/>
      </dxf>
    </rfmt>
  </rrc>
  <rcc rId="17021" sId="1">
    <oc r="A1495">
      <v>4</v>
    </oc>
    <nc r="A1495">
      <v>2</v>
    </nc>
  </rcc>
  <rcc rId="17022" sId="1">
    <oc r="A1496">
      <v>5</v>
    </oc>
    <nc r="A1496">
      <v>3</v>
    </nc>
  </rcc>
  <rcc rId="17023" sId="1">
    <oc r="A1501">
      <v>2</v>
    </oc>
    <nc r="A1501">
      <v>4</v>
    </nc>
  </rcc>
  <rcc rId="17024" sId="1">
    <oc r="A1502">
      <v>3</v>
    </oc>
    <nc r="A1502">
      <v>5</v>
    </nc>
  </rcc>
  <rcc rId="17025" sId="1">
    <oc r="A1503">
      <v>4</v>
    </oc>
    <nc r="A1503">
      <v>6</v>
    </nc>
  </rcc>
  <rcc rId="17026" sId="1">
    <oc r="A1504">
      <v>5</v>
    </oc>
    <nc r="A1504">
      <v>7</v>
    </nc>
  </rcc>
  <rcc rId="17027" sId="1">
    <oc r="A1505">
      <v>6</v>
    </oc>
    <nc r="A1505">
      <v>8</v>
    </nc>
  </rcc>
  <rrc rId="17028" sId="1" ref="A1596:XFD1596" action="insertRow"/>
  <rm rId="17029" sheetId="1" source="A1588:XFD1588" destination="A1596:XFD1596" sourceSheetId="1">
    <rfmt sheetId="1" xfDxf="1" sqref="A1596:XFD1596" start="0" length="0"/>
    <rfmt sheetId="1" sqref="A1596" start="0" length="0">
      <dxf>
        <font>
          <sz val="14"/>
          <color indexed="72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596" start="0" length="0">
      <dxf>
        <font>
          <sz val="14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96" start="0" length="0">
      <dxf>
        <font>
          <sz val="14"/>
          <color theme="1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7030" sId="1" ref="A1588:XFD1588" action="deleteRow">
    <undo index="0" exp="area" dr="Q1588:Q1590" r="Q1587" sId="1"/>
    <undo index="0" exp="area" dr="P1588:P1590" r="P1587" sId="1"/>
    <undo index="0" exp="area" dr="O1588:O1590" r="O1587" sId="1"/>
    <undo index="0" exp="area" dr="N1588:N1590" r="N1587" sId="1"/>
    <undo index="0" exp="area" dr="M1588:M1590" r="M1587" sId="1"/>
    <undo index="0" exp="area" dr="L1588:L1590" r="L1587" sId="1"/>
    <undo index="0" exp="area" dr="K1588:K1590" r="K1587" sId="1"/>
    <undo index="0" exp="area" dr="J1588:J1590" r="J1587" sId="1"/>
    <undo index="0" exp="area" dr="I1588:I1590" r="I1587" sId="1"/>
    <undo index="0" exp="area" dr="H1588:H1590" r="H1587" sId="1"/>
    <undo index="0" exp="area" dr="G1588:G1590" r="G1587" sId="1"/>
    <undo index="0" exp="area" dr="F1588:F1590" r="F1587" sId="1"/>
    <undo index="0" exp="area" dr="E1588:E1590" r="E1587" sId="1"/>
    <undo index="0" exp="area" dr="D1588:D1590" r="D1587" sId="1"/>
    <undo index="0" exp="area" dr="C1588:C1590" r="C1587" sId="1"/>
    <rfmt sheetId="1" xfDxf="1" sqref="A1588:XFD1588" start="0" length="0">
      <dxf>
        <font>
          <sz val="14"/>
          <name val="Times New Roman"/>
          <scheme val="none"/>
        </font>
      </dxf>
    </rfmt>
    <rfmt sheetId="1" sqref="A1588" start="0" length="0">
      <dxf>
        <alignment horizontal="center" readingOrder="0"/>
      </dxf>
    </rfmt>
    <rfmt sheetId="1" sqref="K1588" start="0" length="0">
      <dxf>
        <alignment horizontal="right" readingOrder="0"/>
      </dxf>
    </rfmt>
  </rrc>
  <rcc rId="17031" sId="1" numFmtId="4">
    <oc r="A1595">
      <v>1</v>
    </oc>
    <nc r="A1595">
      <v>5</v>
    </nc>
  </rcc>
  <rcc rId="17032" sId="1" numFmtId="4">
    <oc r="A1596">
      <v>5</v>
    </oc>
    <nc r="A1596">
      <v>6</v>
    </nc>
  </rcc>
  <rcc rId="17033" sId="1" numFmtId="4">
    <oc r="A1597">
      <v>6</v>
    </oc>
    <nc r="A1597">
      <v>7</v>
    </nc>
  </rcc>
  <rcc rId="17034" sId="1" numFmtId="4">
    <oc r="A1598">
      <v>7</v>
    </oc>
    <nc r="A1598">
      <v>8</v>
    </nc>
  </rcc>
  <rcc rId="17035" sId="1" numFmtId="4">
    <oc r="A1599">
      <v>8</v>
    </oc>
    <nc r="A1599">
      <v>9</v>
    </nc>
  </rcc>
  <rcc rId="17036" sId="1" numFmtId="4">
    <oc r="A1600">
      <v>9</v>
    </oc>
    <nc r="A1600">
      <v>10</v>
    </nc>
  </rcc>
  <rcc rId="17037" sId="1" numFmtId="4">
    <oc r="A1601">
      <v>10</v>
    </oc>
    <nc r="A1601">
      <v>11</v>
    </nc>
  </rcc>
  <rcc rId="17038" sId="1" numFmtId="4">
    <oc r="A1602">
      <v>11</v>
    </oc>
    <nc r="A1602">
      <v>12</v>
    </nc>
  </rcc>
  <rcc rId="17039" sId="1" numFmtId="4">
    <oc r="A1603">
      <v>12</v>
    </oc>
    <nc r="A1603">
      <v>13</v>
    </nc>
  </rcc>
  <rcc rId="17040" sId="1" numFmtId="4">
    <oc r="A1604">
      <v>13</v>
    </oc>
    <nc r="A1604">
      <v>14</v>
    </nc>
  </rcc>
  <rcc rId="17041" sId="1" numFmtId="4">
    <oc r="A1605">
      <v>14</v>
    </oc>
    <nc r="A1605">
      <v>15</v>
    </nc>
  </rcc>
  <rcc rId="17042" sId="1" numFmtId="4">
    <oc r="A1606">
      <v>15</v>
    </oc>
    <nc r="A1606">
      <v>16</v>
    </nc>
  </rcc>
  <rcc rId="17043" sId="1" numFmtId="4">
    <oc r="A1607">
      <v>16</v>
    </oc>
    <nc r="A1607">
      <v>17</v>
    </nc>
  </rcc>
  <rcc rId="17044" sId="1" numFmtId="4">
    <oc r="A1608">
      <v>17</v>
    </oc>
    <nc r="A1608">
      <v>18</v>
    </nc>
  </rcc>
  <rcc rId="17045" sId="1" numFmtId="4">
    <oc r="A1609">
      <v>18</v>
    </oc>
    <nc r="A1609">
      <v>19</v>
    </nc>
  </rcc>
  <rcc rId="17046" sId="1" numFmtId="4">
    <oc r="A1610">
      <v>19</v>
    </oc>
    <nc r="A1610">
      <v>20</v>
    </nc>
  </rcc>
  <rcc rId="17047" sId="1" numFmtId="4">
    <oc r="A1611">
      <v>20</v>
    </oc>
    <nc r="A1611">
      <v>21</v>
    </nc>
  </rcc>
  <rcc rId="17048" sId="1" numFmtId="4">
    <oc r="A1612">
      <v>21</v>
    </oc>
    <nc r="A1612">
      <v>22</v>
    </nc>
  </rcc>
  <rcc rId="17049" sId="1" numFmtId="4">
    <oc r="A1613">
      <v>22</v>
    </oc>
    <nc r="A1613">
      <v>23</v>
    </nc>
  </rcc>
  <rcc rId="17050" sId="1" numFmtId="4">
    <oc r="A1614">
      <v>23</v>
    </oc>
    <nc r="A1614">
      <v>24</v>
    </nc>
  </rcc>
  <rcc rId="17051" sId="1" numFmtId="4">
    <oc r="A1615">
      <v>24</v>
    </oc>
    <nc r="A1615">
      <v>25</v>
    </nc>
  </rcc>
  <rcc rId="17052" sId="1" numFmtId="4">
    <oc r="A1616">
      <v>25</v>
    </oc>
    <nc r="A1616">
      <v>26</v>
    </nc>
  </rcc>
  <rcc rId="17053" sId="1" numFmtId="4">
    <oc r="A1617">
      <v>26</v>
    </oc>
    <nc r="A1617">
      <v>27</v>
    </nc>
  </rcc>
  <rcc rId="17054" sId="1" numFmtId="4">
    <oc r="A1618">
      <v>27</v>
    </oc>
    <nc r="A1618">
      <v>28</v>
    </nc>
  </rcc>
  <rcc rId="17055" sId="1" numFmtId="4">
    <oc r="A1619">
      <v>28</v>
    </oc>
    <nc r="A1619">
      <v>29</v>
    </nc>
  </rcc>
  <rcc rId="17056" sId="1" numFmtId="4">
    <oc r="A1620">
      <v>29</v>
    </oc>
    <nc r="A1620">
      <v>30</v>
    </nc>
  </rcc>
  <rcc rId="17057" sId="1" numFmtId="4">
    <oc r="A1621">
      <v>30</v>
    </oc>
    <nc r="A1621">
      <v>31</v>
    </nc>
  </rcc>
  <rcc rId="17058" sId="1" numFmtId="4">
    <oc r="A1622">
      <v>31</v>
    </oc>
    <nc r="A1622">
      <v>32</v>
    </nc>
  </rcc>
  <rcc rId="17059" sId="1" numFmtId="4">
    <oc r="A1623">
      <v>32</v>
    </oc>
    <nc r="A1623">
      <v>33</v>
    </nc>
  </rcc>
  <rcc rId="17060" sId="1" numFmtId="4">
    <oc r="A1624">
      <v>33</v>
    </oc>
    <nc r="A1624">
      <v>34</v>
    </nc>
  </rcc>
  <rcc rId="17061" sId="1" numFmtId="4">
    <oc r="A1625">
      <v>34</v>
    </oc>
    <nc r="A1625">
      <v>35</v>
    </nc>
  </rcc>
  <rcc rId="17062" sId="1" numFmtId="4">
    <oc r="A1626">
      <v>35</v>
    </oc>
    <nc r="A1626">
      <v>36</v>
    </nc>
  </rcc>
  <rcc rId="17063" sId="1" numFmtId="4">
    <oc r="A1627">
      <v>36</v>
    </oc>
    <nc r="A1627">
      <v>37</v>
    </nc>
  </rcc>
  <rcc rId="17064" sId="1" numFmtId="4">
    <oc r="A1628">
      <v>37</v>
    </oc>
    <nc r="A1628">
      <v>38</v>
    </nc>
  </rcc>
  <rcc rId="17065" sId="1" numFmtId="4">
    <oc r="A1629">
      <v>38</v>
    </oc>
    <nc r="A1629">
      <v>39</v>
    </nc>
  </rcc>
  <rcc rId="17066" sId="1" numFmtId="4">
    <oc r="A1630">
      <v>39</v>
    </oc>
    <nc r="A1630">
      <v>40</v>
    </nc>
  </rcc>
  <rcc rId="17067" sId="1" numFmtId="4">
    <oc r="A1631">
      <v>40</v>
    </oc>
    <nc r="A1631">
      <v>41</v>
    </nc>
  </rcc>
  <rcc rId="17068" sId="1" numFmtId="4">
    <oc r="A1632">
      <v>41</v>
    </oc>
    <nc r="A1632">
      <v>42</v>
    </nc>
  </rcc>
  <rcc rId="17069" sId="1" numFmtId="4">
    <oc r="A1633">
      <v>42</v>
    </oc>
    <nc r="A1633">
      <v>43</v>
    </nc>
  </rcc>
  <rcc rId="17070" sId="1" numFmtId="4">
    <oc r="A1634">
      <v>43</v>
    </oc>
    <nc r="A1634">
      <v>44</v>
    </nc>
  </rcc>
  <rcc rId="17071" sId="1" numFmtId="4">
    <oc r="A1635">
      <v>44</v>
    </oc>
    <nc r="A1635">
      <v>45</v>
    </nc>
  </rcc>
  <rcc rId="17072" sId="1" numFmtId="4">
    <oc r="A1636">
      <v>45</v>
    </oc>
    <nc r="A1636">
      <v>46</v>
    </nc>
  </rcc>
  <rcc rId="17073" sId="1" numFmtId="4">
    <oc r="A1637">
      <v>46</v>
    </oc>
    <nc r="A1637">
      <v>47</v>
    </nc>
  </rcc>
  <rcc rId="17074" sId="1" numFmtId="4">
    <oc r="A1588">
      <v>2</v>
    </oc>
    <nc r="A1588">
      <v>1</v>
    </nc>
  </rcc>
  <rcc rId="17075" sId="1" numFmtId="4">
    <oc r="A1589">
      <v>3</v>
    </oc>
    <nc r="A1589">
      <v>2</v>
    </nc>
  </rcc>
  <rrc rId="17076" sId="1" ref="A1660:XFD1660" action="insertRow"/>
  <rrc rId="17077" sId="1" ref="A1660:XFD1660" action="insertRow"/>
  <rcc rId="17078" sId="1" odxf="1" dxf="1">
    <oc r="A1647">
      <v>45</v>
    </oc>
    <nc r="A1647" t="inlineStr">
      <is>
        <t>Итого по Ребрихинскому району</t>
      </is>
    </nc>
    <odxf>
      <font>
        <sz val="14"/>
        <name val="Times New Roman"/>
        <scheme val="none"/>
      </font>
      <fill>
        <patternFill patternType="solid">
          <bgColor rgb="FF92D050"/>
        </patternFill>
      </fill>
      <alignment horizontal="center" vertical="top" wrapText="0" readingOrder="0"/>
      <border outline="0">
        <right style="thin">
          <color indexed="64"/>
        </right>
        <top style="thin">
          <color indexed="64"/>
        </top>
      </border>
    </odxf>
    <ndxf>
      <font>
        <sz val="16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right/>
        <top style="thin">
          <color indexed="8"/>
        </top>
      </border>
    </ndxf>
  </rcc>
  <rcc rId="17079" sId="1" odxf="1" dxf="1">
    <oc r="B1647" t="inlineStr">
      <is>
        <t>Итого по Ребрихинскому району</t>
      </is>
    </oc>
    <nc r="B1647"/>
    <odxf>
      <font>
        <sz val="14"/>
        <name val="Times New Roman"/>
        <scheme val="none"/>
      </font>
      <fill>
        <patternFill patternType="solid">
          <bgColor rgb="FF92D050"/>
        </patternFill>
      </fill>
      <alignment vertical="top" wrapText="0" readingOrder="0"/>
      <border outline="0">
        <left style="thin">
          <color indexed="64"/>
        </left>
        <top style="thin">
          <color indexed="64"/>
        </top>
      </border>
    </odxf>
    <ndxf>
      <font>
        <sz val="16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  <border outline="0">
        <left/>
        <top style="thin">
          <color indexed="8"/>
        </top>
      </border>
    </ndxf>
  </rcc>
  <rcc rId="17080" sId="1" odxf="1" dxf="1" numFmtId="4">
    <oc r="C1647">
      <f>C1648+C1652</f>
    </oc>
    <nc r="C1647">
      <v>15984603.039999999</v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1" sId="1" odxf="1" dxf="1">
    <oc r="D1647">
      <f>D1648+D1652</f>
    </oc>
    <nc r="D1647">
      <f>D1659+D1652+D1648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2" sId="1" odxf="1" dxf="1">
    <oc r="E1647">
      <f>E1648+E1652</f>
    </oc>
    <nc r="E1647"/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3" sId="1" odxf="1" dxf="1">
    <oc r="F1647">
      <f>F1648+F1652</f>
    </oc>
    <nc r="F1647"/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4" sId="1" odxf="1" dxf="1">
    <oc r="G1647">
      <f>G1648+G1652</f>
    </oc>
    <nc r="G1647">
      <f>G1659+G1652+G1648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5" sId="1" odxf="1" dxf="1">
    <oc r="H1647">
      <f>H1648+H1652</f>
    </oc>
    <nc r="H1647">
      <f>H1659+H1652+H1648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6" sId="1" odxf="1" dxf="1">
    <oc r="I1647">
      <f>I1648+I1652</f>
    </oc>
    <nc r="I1647">
      <f>I1659+I1652+I1648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7" sId="1" odxf="1" dxf="1">
    <oc r="J1647">
      <f>J1648+J1652</f>
    </oc>
    <nc r="J1647">
      <f>J1659+J1652+J1648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8" sId="1" odxf="1" dxf="1">
    <oc r="K1647">
      <f>K1648+K1652</f>
    </oc>
    <nc r="K1647">
      <f>K1659+K1652+K1648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89" sId="1" odxf="1" dxf="1">
    <oc r="L1647">
      <f>L1648+L1652</f>
    </oc>
    <nc r="L1647">
      <f>L1659+L1652+L1648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0" sId="1" odxf="1" dxf="1">
    <oc r="M1647">
      <f>M1648+M1652</f>
    </oc>
    <nc r="M1647"/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1" sId="1" odxf="1" dxf="1">
    <oc r="N1647">
      <f>N1648+N1652</f>
    </oc>
    <nc r="N1647"/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2" sId="1" odxf="1" dxf="1">
    <oc r="O1647">
      <f>O1648+O1652</f>
    </oc>
    <nc r="O1647">
      <f>O1659+O1652+O1648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3" sId="1" odxf="1" dxf="1">
    <oc r="P1647">
      <f>P1648+P1652</f>
    </oc>
    <nc r="P1647">
      <f>P1659+P1652+P1648</f>
    </nc>
    <odxf>
      <font>
        <sz val="14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fmt sheetId="1" sqref="A1648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bottom style="thin">
          <color indexed="64"/>
        </bottom>
      </border>
    </dxf>
  </rfmt>
  <rfmt sheetId="1" sqref="B1648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  <border outline="0">
        <left/>
      </border>
    </dxf>
  </rfmt>
  <rcc rId="17094" sId="1" odxf="1" dxf="1">
    <oc r="C1648">
      <f>SUM(C1649:C1651)</f>
    </oc>
    <nc r="C1648">
      <f>C1651+C1650+C1649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5" sId="1" odxf="1" dxf="1">
    <oc r="D1648">
      <f>SUM(D1649:D1651)</f>
    </oc>
    <nc r="D1648">
      <f>D1651+D1650+D1649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6" sId="1" odxf="1" dxf="1">
    <oc r="E1648">
      <f>SUM(E1649:E1651)</f>
    </oc>
    <nc r="E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7" sId="1" odxf="1" dxf="1">
    <oc r="F1648">
      <f>SUM(F1649:F1651)</f>
    </oc>
    <nc r="F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8" sId="1" odxf="1" dxf="1">
    <oc r="G1648">
      <f>SUM(G1649:G1651)</f>
    </oc>
    <nc r="G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099" sId="1" odxf="1" dxf="1">
    <oc r="H1648">
      <f>SUM(H1649:H1651)</f>
    </oc>
    <nc r="H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0" sId="1" odxf="1" dxf="1">
    <oc r="I1648">
      <f>SUM(I1649:I1651)</f>
    </oc>
    <nc r="I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1" sId="1" odxf="1" dxf="1">
    <oc r="J1648">
      <f>SUM(J1649:J1651)</f>
    </oc>
    <nc r="J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2" sId="1" odxf="1" dxf="1">
    <oc r="K1648">
      <f>SUM(K1649:K1651)</f>
    </oc>
    <nc r="K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3" sId="1" odxf="1" dxf="1">
    <oc r="L1648">
      <f>SUM(L1649:L1651)</f>
    </oc>
    <nc r="L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4" sId="1" odxf="1" dxf="1">
    <oc r="M1648">
      <f>SUM(M1649:M1651)</f>
    </oc>
    <nc r="M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5" sId="1" odxf="1" dxf="1">
    <oc r="N1648">
      <f>SUM(N1649:N1651)</f>
    </oc>
    <nc r="N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6" sId="1" odxf="1" dxf="1">
    <oc r="O1648">
      <f>SUM(O1649:O1651)</f>
    </oc>
    <nc r="O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07" sId="1" odxf="1" dxf="1">
    <oc r="P1648">
      <f>SUM(P1649:P1651)</f>
    </oc>
    <nc r="P1648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fmt sheetId="1" sqref="A1649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49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cc rId="17108" sId="1" odxf="1" dxf="1">
    <oc r="C1649">
      <f>D1649+J1649+L1649+P1649</f>
    </oc>
    <nc r="C1649">
      <f>D1649</f>
    </nc>
    <odxf>
      <font>
        <sz val="14"/>
        <name val="Times New Roman"/>
        <scheme val="none"/>
      </font>
      <alignment horizontal="right" vertical="top" readingOrder="0"/>
    </odxf>
    <ndxf>
      <font>
        <sz val="16"/>
        <name val="Times New Roman"/>
        <scheme val="none"/>
      </font>
      <alignment horizontal="center" vertical="center" readingOrder="0"/>
    </ndxf>
  </rcc>
  <rfmt sheetId="1" sqref="D1649" start="0" length="0">
    <dxf>
      <font>
        <sz val="16"/>
        <color indexed="8"/>
        <name val="Times New Roman"/>
        <scheme val="none"/>
      </font>
      <alignment horizontal="center" vertical="center" readingOrder="0"/>
    </dxf>
  </rfmt>
  <rfmt sheetId="1" sqref="E1649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F1649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G1649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H1649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cc rId="17109" sId="1" odxf="1" dxf="1">
    <oc r="I1649">
      <v>10</v>
    </oc>
    <nc r="I1649"/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16"/>
        <name val="Times New Roman"/>
        <scheme val="none"/>
      </font>
      <numFmt numFmtId="0" formatCode="General"/>
      <alignment horizontal="center" vertical="center" readingOrder="0"/>
    </ndxf>
  </rcc>
  <rcc rId="17110" sId="1" odxf="1" dxf="1">
    <oc r="J1649">
      <f>398.24*I1649</f>
    </oc>
    <nc r="J1649"/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16"/>
        <name val="Times New Roman"/>
        <scheme val="none"/>
      </font>
      <numFmt numFmtId="0" formatCode="General"/>
      <alignment horizontal="center" vertical="center" readingOrder="0"/>
    </ndxf>
  </rcc>
  <rcc rId="17111" sId="1" odxf="1" dxf="1">
    <oc r="K1649">
      <v>450</v>
    </oc>
    <nc r="K1649"/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16"/>
        <name val="Times New Roman"/>
        <scheme val="none"/>
      </font>
      <numFmt numFmtId="0" formatCode="General"/>
      <alignment horizontal="center" vertical="center" readingOrder="0"/>
    </ndxf>
  </rcc>
  <rcc rId="17112" sId="1" odxf="1" dxf="1">
    <oc r="L1649">
      <f>984.99*K1649</f>
    </oc>
    <nc r="L1649"/>
    <odxf>
      <font>
        <sz val="14"/>
        <name val="Times New Roman"/>
        <scheme val="none"/>
      </font>
      <numFmt numFmtId="4" formatCode="#,##0.00"/>
      <alignment horizontal="right" vertical="top" readingOrder="0"/>
    </odxf>
    <ndxf>
      <font>
        <sz val="16"/>
        <name val="Times New Roman"/>
        <scheme val="none"/>
      </font>
      <numFmt numFmtId="0" formatCode="General"/>
      <alignment horizontal="center" vertical="center" readingOrder="0"/>
    </ndxf>
  </rcc>
  <rfmt sheetId="1" sqref="M1649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49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13" sId="1" odxf="1" dxf="1">
    <oc r="O1649">
      <v>450</v>
    </oc>
    <nc r="O1649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14" sId="1" odxf="1" dxf="1">
    <oc r="P1649">
      <f>2464.16*O1649</f>
    </oc>
    <nc r="P1649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A1650" start="0" length="0">
    <dxf>
      <font>
        <sz val="16"/>
        <name val="Times New Roman"/>
        <scheme val="none"/>
      </font>
    </dxf>
  </rfmt>
  <rfmt sheetId="1" sqref="B1650" start="0" length="0">
    <dxf>
      <font>
        <sz val="16"/>
        <color theme="1"/>
        <name val="Times New Roman"/>
        <scheme val="none"/>
      </font>
    </dxf>
  </rfmt>
  <rcc rId="17115" sId="1" odxf="1" dxf="1" numFmtId="4">
    <oc r="C1650">
      <v>245575.88</v>
    </oc>
    <nc r="C1650">
      <f>D1650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8"/>
        <name val="Times New Roman"/>
        <scheme val="none"/>
      </font>
      <alignment horizontal="center" vertical="center" wrapText="1" readingOrder="0"/>
    </ndxf>
  </rcc>
  <rcc rId="17116" sId="1" odxf="1" dxf="1">
    <oc r="D1650">
      <v>245575.88</v>
    </oc>
    <nc r="D1650">
      <f>855.49*497.9</f>
    </nc>
    <odxf>
      <font>
        <sz val="14"/>
        <color indexed="8"/>
        <name val="Times New Roman"/>
        <scheme val="none"/>
      </font>
      <numFmt numFmtId="4" formatCode="#,##0.00"/>
      <alignment horizontal="right" vertical="top" readingOrder="0"/>
    </odxf>
    <ndxf>
      <font>
        <sz val="16"/>
        <color indexed="8"/>
        <name val="Times New Roman"/>
        <scheme val="none"/>
      </font>
      <numFmt numFmtId="0" formatCode="General"/>
      <alignment horizontal="center" vertical="center" readingOrder="0"/>
    </ndxf>
  </rcc>
  <rfmt sheetId="1" sqref="E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F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G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H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I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J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K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L1650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M165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1" start="0" length="0">
    <dxf>
      <font>
        <sz val="16"/>
        <name val="Times New Roman"/>
        <scheme val="none"/>
      </font>
    </dxf>
  </rfmt>
  <rfmt sheetId="1" sqref="B1651" start="0" length="0">
    <dxf>
      <font>
        <sz val="16"/>
        <color indexed="8"/>
        <name val="Times New Roman"/>
        <scheme val="none"/>
      </font>
    </dxf>
  </rfmt>
  <rcc rId="17117" sId="1" odxf="1" s="1" dxf="1" numFmtId="4">
    <oc r="C1651">
      <v>319755.69</v>
    </oc>
    <nc r="C1651">
      <v>245575.88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6"/>
        <color indexed="8"/>
        <name val="Times New Roman"/>
        <scheme val="none"/>
      </font>
      <alignment horizontal="center" vertical="center" readingOrder="0"/>
    </ndxf>
  </rcc>
  <rcc rId="17118" sId="1" odxf="1" s="1" dxf="1" numFmtId="4">
    <oc r="D1651">
      <v>319755.69</v>
    </oc>
    <nc r="D1651">
      <v>245575.88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6"/>
        <color indexed="8"/>
        <name val="Times New Roman"/>
        <scheme val="none"/>
      </font>
      <alignment horizontal="center" vertical="center" readingOrder="0"/>
    </ndxf>
  </rcc>
  <rfmt sheetId="1" sqref="E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F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G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H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I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J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K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L1651" start="0" length="0">
    <dxf>
      <font>
        <sz val="16"/>
        <name val="Times New Roman"/>
        <scheme val="none"/>
      </font>
      <numFmt numFmtId="0" formatCode="General"/>
      <alignment horizontal="center" vertical="center" readingOrder="0"/>
    </dxf>
  </rfmt>
  <rfmt sheetId="1" sqref="M165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2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bottom style="thin">
          <color indexed="64"/>
        </bottom>
      </border>
    </dxf>
  </rfmt>
  <rfmt sheetId="1" sqref="B1652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  <border outline="0">
        <left/>
      </border>
    </dxf>
  </rfmt>
  <rcc rId="17119" sId="1" odxf="1" dxf="1">
    <oc r="C1652">
      <f>SUM(C1653:C1664)</f>
    </oc>
    <nc r="C1652">
      <f>C1653+C1654+C1655+C1656+C1657+C1658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0" sId="1" odxf="1" dxf="1">
    <oc r="D1652">
      <f>SUM(D1653:D1664)</f>
    </oc>
    <nc r="D1652">
      <f>D1653+D1654+D1655+D1656+D1657+D1658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1" sId="1" odxf="1" dxf="1">
    <oc r="E1652">
      <f>SUM(E1653:E1664)</f>
    </oc>
    <nc r="E1652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2" sId="1" odxf="1" dxf="1">
    <oc r="F1652">
      <f>SUM(F1653:F1664)</f>
    </oc>
    <nc r="F1652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3" sId="1" odxf="1" dxf="1">
    <oc r="G1652">
      <f>SUM(G1653:G1664)</f>
    </oc>
    <nc r="G1652">
      <f>G1653+G1654+G1655+G1656+G1657+G1658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4" sId="1" odxf="1" dxf="1">
    <oc r="H1652">
      <f>SUM(H1653:H1664)</f>
    </oc>
    <nc r="H1652">
      <f>H1653+H1654+H1655+H1656+H1657+H1658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5" sId="1" odxf="1" dxf="1">
    <oc r="I1652">
      <f>SUM(I1653:I1664)</f>
    </oc>
    <nc r="I1652">
      <f>I1653+I1654+I1655+I1656+I1657+I1658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6" sId="1" odxf="1" dxf="1">
    <oc r="J1652">
      <f>SUM(J1653:J1664)</f>
    </oc>
    <nc r="J1652">
      <f>J1653+J1654+J1655+J1656+J1657+J1658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7" sId="1" odxf="1" dxf="1">
    <oc r="K1652">
      <f>SUM(K1653:K1664)</f>
    </oc>
    <nc r="K1652">
      <f>K1653+K1654+K1655+K1656+K1657+K1658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8" sId="1" odxf="1" dxf="1">
    <oc r="L1652">
      <f>SUM(L1653:L1664)</f>
    </oc>
    <nc r="L1652">
      <f>L1653+L1654+L1655+L1656+L1657+L1658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29" sId="1" odxf="1" dxf="1">
    <oc r="M1652">
      <f>SUM(M1653:M1664)</f>
    </oc>
    <nc r="M1652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30" sId="1" odxf="1" dxf="1">
    <oc r="N1652">
      <f>SUM(N1653:N1664)</f>
    </oc>
    <nc r="N1652"/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31" sId="1" odxf="1" dxf="1">
    <oc r="O1652">
      <f>SUM(O1653:O1664)</f>
    </oc>
    <nc r="O1652">
      <f>O1653+O1654+O1655+O1656+O1657+O1658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cc rId="17132" sId="1" odxf="1" dxf="1">
    <oc r="P1652">
      <f>SUM(P1653:P1664)</f>
    </oc>
    <nc r="P1652">
      <f>P1653+P1654+P1655+P1656+P1657+P1658</f>
    </nc>
    <odxf>
      <font>
        <sz val="14"/>
        <color indexed="8"/>
        <name val="Times New Roman"/>
        <scheme val="none"/>
      </font>
      <alignment horizontal="right" vertical="top" wrapText="0" readingOrder="0"/>
    </odxf>
    <ndxf>
      <font>
        <sz val="16"/>
        <color indexed="72"/>
        <name val="Times New Roman"/>
        <scheme val="none"/>
      </font>
      <alignment horizontal="center" vertical="center" wrapText="1" readingOrder="0"/>
    </ndxf>
  </rcc>
  <rfmt sheetId="1" sqref="A1653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3" start="0" length="0">
    <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dxf>
  </rfmt>
  <rcc rId="17133" sId="1" odxf="1" dxf="1">
    <oc r="C1653">
      <f>H1653</f>
    </oc>
    <nc r="C1653">
      <f>H1653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D1653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34" sId="1" odxf="1" dxf="1">
    <oc r="H1653">
      <f>G1653*3043.09</f>
    </oc>
    <nc r="H1653">
      <f>G1653*3043.09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M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4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4" start="0" length="0">
    <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dxf>
  </rfmt>
  <rcc rId="17135" sId="1" odxf="1" dxf="1">
    <oc r="C1654">
      <f>H1654</f>
    </oc>
    <nc r="C1654">
      <f>H1654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D1654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36" sId="1" odxf="1" dxf="1">
    <oc r="H1654">
      <f>3043.09*G1654</f>
    </oc>
    <nc r="H1654">
      <f>3043.09*G1654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M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5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5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cc rId="17137" sId="1" odxf="1" dxf="1">
    <oc r="C1655">
      <f>D1655</f>
    </oc>
    <nc r="C1655">
      <f>J1655+L1655+P1655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38" sId="1" odxf="1" dxf="1">
    <oc r="D1655">
      <f>855.49*497.9</f>
    </oc>
    <nc r="D1655"/>
    <odxf>
      <font>
        <sz val="14"/>
        <name val="Times New Roman"/>
        <scheme val="none"/>
      </font>
      <alignment horizontal="right" vertical="top" readingOrder="0"/>
    </odxf>
    <ndxf>
      <font>
        <sz val="16"/>
        <color indexed="8"/>
        <name val="Times New Roman"/>
        <scheme val="none"/>
      </font>
      <alignment horizontal="center" vertical="center" readingOrder="0"/>
    </ndxf>
  </rcc>
  <rfmt sheetId="1" sqref="E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H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39" sId="1" odxf="1" dxf="1">
    <nc r="I1655">
      <v>10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40" sId="1" odxf="1" dxf="1">
    <nc r="J1655">
      <f>398.24*I1655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41" sId="1" odxf="1" dxf="1">
    <nc r="K1655">
      <v>450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42" sId="1" odxf="1" dxf="1">
    <nc r="L1655">
      <f>984.99*K1655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M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5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43" sId="1" odxf="1" dxf="1">
    <nc r="O1655">
      <v>450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44" sId="1" odxf="1" dxf="1">
    <nc r="P1655">
      <f>2464.16*O1655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A1656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6" start="0" length="0">
    <dxf>
      <font>
        <sz val="16"/>
        <color indexed="8"/>
        <name val="Times New Roman"/>
        <scheme val="none"/>
      </font>
    </dxf>
  </rfmt>
  <rcc rId="17145" sId="1" odxf="1" dxf="1">
    <oc r="C1656">
      <f>H1656</f>
    </oc>
    <nc r="C1656">
      <f>H1656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D1656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46" sId="1" odxf="1" dxf="1">
    <oc r="H1656">
      <f>G1656*3043.09</f>
    </oc>
    <nc r="H1656">
      <f>G1656*3043.09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I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M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6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7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7" start="0" length="0">
    <dxf>
      <font>
        <sz val="16"/>
        <color indexed="8"/>
        <name val="Times New Roman"/>
        <scheme val="none"/>
      </font>
    </dxf>
  </rfmt>
  <rcc rId="17147" sId="1" odxf="1" s="1" dxf="1" numFmtId="4">
    <oc r="C1657">
      <f>D1657+H1657</f>
    </oc>
    <nc r="C1657">
      <v>319755.69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6"/>
        <color auto="1"/>
        <name val="Times New Roman"/>
        <scheme val="none"/>
      </font>
      <alignment horizontal="center" vertical="center" wrapText="0" readingOrder="0"/>
    </ndxf>
  </rcc>
  <rcc rId="17148" sId="1" odxf="1" s="1" dxf="1" numFmtId="4">
    <oc r="D1657">
      <f>497.7*625.99</f>
    </oc>
    <nc r="D1657">
      <v>319755.69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6"/>
        <color auto="1"/>
        <name val="Times New Roman"/>
        <scheme val="none"/>
      </font>
      <alignment horizontal="center" vertical="center" readingOrder="0"/>
    </ndxf>
  </rcc>
  <rfmt sheetId="1" sqref="E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49" sId="1" odxf="1" dxf="1">
    <oc r="G1657">
      <v>380</v>
    </oc>
    <nc r="G1657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50" sId="1" odxf="1" dxf="1">
    <oc r="H1657">
      <f>3043.09*G1657</f>
    </oc>
    <nc r="H1657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M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57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58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58" start="0" length="0">
    <dxf>
      <font>
        <sz val="16"/>
        <color indexed="8"/>
        <name val="Times New Roman"/>
        <scheme val="none"/>
      </font>
    </dxf>
  </rfmt>
  <rcc rId="17151" sId="1" odxf="1" dxf="1">
    <oc r="C1658">
      <f>L1658+P1658</f>
    </oc>
    <nc r="C1658">
      <f>D1658+H1658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cc rId="17152" sId="1" odxf="1" dxf="1">
    <nc r="D1658">
      <f>497.7*625.99</f>
    </nc>
    <odxf>
      <font>
        <sz val="14"/>
        <color indexed="55"/>
        <name val="Times New Roman"/>
        <scheme val="none"/>
      </font>
      <numFmt numFmtId="4" formatCode="#,##0.00"/>
      <alignment horizontal="right" readingOrder="0"/>
    </odxf>
    <ndxf>
      <font>
        <sz val="16"/>
        <color indexed="55"/>
        <name val="Times New Roman"/>
        <scheme val="none"/>
      </font>
      <numFmt numFmtId="2" formatCode="0.00"/>
      <alignment horizontal="center" readingOrder="0"/>
    </ndxf>
  </rcc>
  <rfmt sheetId="1" sqref="E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53" sId="1" odxf="1" dxf="1">
    <nc r="G1658">
      <v>380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54" sId="1" odxf="1" dxf="1">
    <nc r="H1658">
      <f>3043.09*G1658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55" sId="1" odxf="1" dxf="1">
    <oc r="K1658">
      <v>473</v>
    </oc>
    <nc r="K1658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56" sId="1" odxf="1" dxf="1">
    <oc r="L1658">
      <f>984.99*424.5</f>
    </oc>
    <nc r="L1658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M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58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57" sId="1" odxf="1" dxf="1">
    <oc r="O1658">
      <v>473</v>
    </oc>
    <nc r="O1658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58" sId="1" odxf="1" dxf="1">
    <oc r="P1658">
      <f>2464.16*424.5</f>
    </oc>
    <nc r="P1658"/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59" sId="1" odxf="1" dxf="1">
    <oc r="A1659">
      <v>7</v>
    </oc>
    <nc r="A1659" t="inlineStr">
      <is>
        <t>Итого по Ребрихинскому району 2019 год</t>
      </is>
    </nc>
    <odxf>
      <font>
        <b val="0"/>
        <sz val="1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  <border outline="0">
        <right style="thin">
          <color indexed="64"/>
        </right>
      </border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  <alignment horizontal="general" vertical="center" readingOrder="0"/>
      <border outline="0">
        <right/>
      </border>
    </ndxf>
  </rcc>
  <rcc rId="17160" sId="1" odxf="1" dxf="1">
    <oc r="B1659" t="inlineStr">
      <is>
        <t>Ребрихинский район, ст. Ребриха, ул. Школьная, д. 24</t>
      </is>
    </oc>
    <nc r="B1659"/>
    <odxf>
      <font>
        <b val="0"/>
        <sz val="14"/>
        <color theme="1"/>
        <name val="Times New Roman"/>
        <scheme val="none"/>
      </font>
      <alignment horizontal="left" vertical="top" readingOrder="1"/>
      <border outline="0">
        <left style="thin">
          <color indexed="64"/>
        </left>
      </border>
    </odxf>
    <ndxf>
      <font>
        <b/>
        <sz val="16"/>
        <color theme="1"/>
        <name val="Times New Roman"/>
        <scheme val="none"/>
      </font>
      <alignment horizontal="general" vertical="center" readingOrder="0"/>
      <border outline="0">
        <left/>
      </border>
    </ndxf>
  </rcc>
  <rcc rId="17161" sId="1" odxf="1" dxf="1" numFmtId="4">
    <oc r="C1659">
      <f>H1659</f>
    </oc>
    <nc r="C1659">
      <v>7993684.5700000003</v>
    </nc>
    <odxf>
      <font>
        <b val="0"/>
        <sz val="14"/>
        <name val="Times New Roman"/>
        <scheme val="none"/>
      </font>
      <alignment horizontal="right" vertical="top" readingOrder="0"/>
    </odxf>
    <ndxf>
      <font>
        <b/>
        <sz val="16"/>
        <name val="Times New Roman"/>
        <scheme val="none"/>
      </font>
      <alignment horizontal="center" vertical="center" readingOrder="0"/>
    </ndxf>
  </rcc>
  <rfmt sheetId="1" sqref="D1659" start="0" length="0">
    <dxf>
      <font>
        <b/>
        <sz val="16"/>
        <color indexed="55"/>
        <name val="Times New Roman"/>
        <scheme val="none"/>
      </font>
      <alignment horizontal="center" vertical="center" wrapText="1" readingOrder="0"/>
    </dxf>
  </rfmt>
  <rfmt sheetId="1" sqref="E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fmt sheetId="1" sqref="F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cc rId="17162" sId="1" odxf="1" dxf="1" numFmtId="4">
    <oc r="G1659">
      <v>515</v>
    </oc>
    <nc r="G1659">
      <f>G1660+G1661+G1662+G1663+G1664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cc rId="17163" sId="1" odxf="1" dxf="1">
    <oc r="H1659">
      <f>G1659*3043.09</f>
    </oc>
    <nc r="H1659">
      <f>H1660+H1661+H1662+H1663+H1664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fmt sheetId="1" sqref="I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fmt sheetId="1" sqref="J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cc rId="17164" sId="1" odxf="1" dxf="1">
    <nc r="K1659">
      <f>K1660+K1661+K1662+K1663+K1664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cc rId="17165" sId="1" odxf="1" dxf="1">
    <nc r="L1659">
      <f>L1660+L1661+L1662+L1663+L1664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fmt sheetId="1" sqref="M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fmt sheetId="1" sqref="N1659" start="0" length="0">
    <dxf>
      <font>
        <b/>
        <sz val="16"/>
        <name val="Times New Roman"/>
        <scheme val="none"/>
      </font>
      <alignment horizontal="center" vertical="center" wrapText="1" readingOrder="0"/>
    </dxf>
  </rfmt>
  <rcc rId="17166" sId="1" odxf="1" dxf="1">
    <nc r="O1659">
      <f>O1660+O1661+O1662+O1663+O1664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cc rId="17167" sId="1" odxf="1" dxf="1">
    <nc r="P1659">
      <f>P1660+P1661+P1662+P1663+P1664</f>
    </nc>
    <odxf>
      <font>
        <b val="0"/>
        <sz val="14"/>
        <name val="Times New Roman"/>
        <scheme val="none"/>
      </font>
      <alignment horizontal="right" vertical="top" wrapText="0" readingOrder="0"/>
    </odxf>
    <ndxf>
      <font>
        <b/>
        <sz val="16"/>
        <name val="Times New Roman"/>
        <scheme val="none"/>
      </font>
      <alignment horizontal="center" vertical="center" wrapText="1" readingOrder="0"/>
    </ndxf>
  </rcc>
  <rfmt sheetId="1" sqref="A1660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60" start="0" length="0">
    <dxf>
      <font>
        <sz val="16"/>
        <color indexed="8"/>
        <name val="Times New Roman"/>
        <scheme val="none"/>
      </font>
    </dxf>
  </rfmt>
  <rcc rId="17168" sId="1" odxf="1" dxf="1">
    <nc r="C1660">
      <f>L1660+P1660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D1660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H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I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69" sId="1" odxf="1" dxf="1">
    <nc r="K1660">
      <v>473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70" sId="1" odxf="1" dxf="1">
    <nc r="L1660">
      <f>984.99*424.5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M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60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71" sId="1" odxf="1" dxf="1">
    <nc r="O1660">
      <v>473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72" sId="1" odxf="1" dxf="1">
    <nc r="P1660">
      <f>2464.16*424.5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A1661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61" start="0" length="0">
    <dxf>
      <font>
        <sz val="16"/>
        <color indexed="8"/>
        <name val="Times New Roman"/>
        <scheme val="none"/>
      </font>
    </dxf>
  </rfmt>
  <rcc rId="17173" sId="1" odxf="1" dxf="1">
    <nc r="C1661">
      <f>H1661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D1661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74" sId="1" odxf="1" dxf="1">
    <nc r="G1661">
      <v>515</v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cc rId="17175" sId="1" odxf="1" dxf="1">
    <nc r="H1661">
      <f>G1661*3043.09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61" start="0" length="0">
    <dxf>
      <font>
        <sz val="16"/>
        <name val="Times New Roman"/>
        <scheme val="none"/>
      </font>
      <numFmt numFmtId="2" formatCode="0.00"/>
      <alignment horizontal="center" readingOrder="0"/>
    </dxf>
  </rfmt>
  <rfmt sheetId="1" sqref="M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61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62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62" start="0" length="0">
    <dxf>
      <font>
        <sz val="16"/>
        <color indexed="8"/>
        <name val="Times New Roman"/>
        <scheme val="none"/>
      </font>
    </dxf>
  </rfmt>
  <rcc rId="17176" sId="1" odxf="1" dxf="1">
    <oc r="C1662">
      <f>H1662+L1662</f>
    </oc>
    <nc r="C1662">
      <f>H1662+L1662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D1662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77" sId="1" odxf="1" dxf="1">
    <oc r="H1662">
      <f>G1662*3043.09</f>
    </oc>
    <nc r="H1662">
      <f>G1662*3043.09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78" sId="1" odxf="1" dxf="1">
    <oc r="L1662">
      <f>984.99*454.5</f>
    </oc>
    <nc r="L1662">
      <f>984.99*454.5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M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62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63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63" start="0" length="0">
    <dxf>
      <font>
        <sz val="16"/>
        <color indexed="8"/>
        <name val="Times New Roman"/>
        <scheme val="none"/>
      </font>
    </dxf>
  </rfmt>
  <rcc rId="17179" sId="1" odxf="1" dxf="1">
    <oc r="C1663">
      <f>L1663+P1663</f>
    </oc>
    <nc r="C1663">
      <f>L1663+P1663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D1663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H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I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80" sId="1" odxf="1" dxf="1">
    <oc r="L1663">
      <f>984.99*463.7</f>
    </oc>
    <nc r="L1663">
      <f>984.99*463.7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M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63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81" sId="1" odxf="1" dxf="1">
    <oc r="P1663">
      <f>2464.16*463.7</f>
    </oc>
    <nc r="P1663">
      <f>2464.16*463.7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2" formatCode="0.00"/>
      <alignment horizontal="center" readingOrder="0"/>
    </ndxf>
  </rcc>
  <rfmt sheetId="1" sqref="A1664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1664" start="0" length="0">
    <dxf>
      <font>
        <sz val="16"/>
        <color indexed="8"/>
        <name val="Times New Roman"/>
        <scheme val="none"/>
      </font>
    </dxf>
  </rfmt>
  <rcc rId="17182" sId="1" odxf="1" dxf="1">
    <oc r="C1664">
      <f>H1664</f>
    </oc>
    <nc r="C1664">
      <f>H1664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D1664" start="0" length="0">
    <dxf>
      <font>
        <sz val="16"/>
        <color indexed="55"/>
        <name val="Calibri"/>
        <scheme val="none"/>
      </font>
      <numFmt numFmtId="0" formatCode="General"/>
      <alignment horizontal="center" readingOrder="0"/>
    </dxf>
  </rfmt>
  <rfmt sheetId="1" sqref="E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F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G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cc rId="17183" sId="1" odxf="1" dxf="1">
    <oc r="H1664">
      <f>G1664*3043.09</f>
    </oc>
    <nc r="H1664">
      <f>G1664*3043.09</f>
    </nc>
    <odxf>
      <font>
        <sz val="14"/>
        <name val="Times New Roman"/>
        <scheme val="none"/>
      </font>
      <numFmt numFmtId="4" formatCode="#,##0.00"/>
      <alignment horizontal="right" readingOrder="0"/>
    </odxf>
    <ndxf>
      <font>
        <sz val="16"/>
        <name val="Times New Roman"/>
        <scheme val="none"/>
      </font>
      <numFmt numFmtId="0" formatCode="General"/>
      <alignment horizontal="center" readingOrder="0"/>
    </ndxf>
  </rcc>
  <rfmt sheetId="1" sqref="I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J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K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L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M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N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O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P1664" start="0" length="0">
    <dxf>
      <font>
        <sz val="16"/>
        <name val="Times New Roman"/>
        <scheme val="none"/>
      </font>
      <numFmt numFmtId="0" formatCode="General"/>
      <alignment horizontal="center" readingOrder="0"/>
    </dxf>
  </rfmt>
  <rfmt sheetId="1" sqref="A1647:P1664">
    <dxf>
      <alignment wrapText="0"/>
    </dxf>
  </rfmt>
  <rfmt sheetId="1" sqref="A1647:P1664" start="0" length="2147483647">
    <dxf>
      <font>
        <sz val="14"/>
      </font>
    </dxf>
  </rfmt>
  <rfmt sheetId="1" sqref="A1647:P1664" start="0" length="2147483647">
    <dxf>
      <font>
        <b val="0"/>
      </font>
    </dxf>
  </rfmt>
  <rfmt sheetId="1" sqref="B1649" start="0" length="0">
    <dxf>
      <alignment wrapText="1" readingOrder="1"/>
    </dxf>
  </rfmt>
  <rfmt sheetId="1" sqref="B1653" start="0" length="0">
    <dxf>
      <alignment wrapText="1" readingOrder="1"/>
    </dxf>
  </rfmt>
  <rcc rId="17184" sId="1">
    <oc r="B1655" t="inlineStr">
      <is>
        <t>Ребрихинский район, с. Ребриха, пр-кт Победы, д. 29</t>
      </is>
    </oc>
    <nc r="B1655" t="inlineStr">
      <is>
        <t>Ребрихинский район, с. Подстепное ул. 50 лет ВЛКСМ, д. 6</t>
      </is>
    </nc>
  </rcc>
  <rcc rId="17185" sId="1">
    <oc r="B1657" t="inlineStr">
      <is>
        <t>Ребрихинский район, с. Ребриха, ул. 2-я Целинная, д. 40</t>
      </is>
    </oc>
    <nc r="B1657" t="inlineStr">
      <is>
        <t>Ребрихинский район, с. Ребриха, ул. 1-я Целинная, д. 12</t>
      </is>
    </nc>
  </rcc>
  <rcc rId="17186" sId="1">
    <oc r="B1658" t="inlineStr">
      <is>
        <t>Ребрихинский район, ст. Ребриха, ул. Школьная, д. 16</t>
      </is>
    </oc>
    <nc r="B1658" t="inlineStr">
      <is>
        <t>Ребрихинский район, с. Ребриха, ул. 2-я Целинная, д. 40</t>
      </is>
    </nc>
  </rcc>
  <rcc rId="17187" sId="1">
    <nc r="A1660">
      <v>1</v>
    </nc>
  </rcc>
  <rcc rId="17188" sId="1">
    <nc r="A1661">
      <v>2</v>
    </nc>
  </rcc>
  <rcc rId="17189" sId="1">
    <oc r="A1662">
      <v>8</v>
    </oc>
    <nc r="A1662">
      <v>3</v>
    </nc>
  </rcc>
  <rcc rId="17190" sId="1">
    <oc r="A1663">
      <v>9</v>
    </oc>
    <nc r="A1663">
      <v>4</v>
    </nc>
  </rcc>
  <rcc rId="17191" sId="1">
    <oc r="A1664">
      <v>10</v>
    </oc>
    <nc r="A1664">
      <v>5</v>
    </nc>
  </rcc>
  <rfmt sheetId="1" sqref="C1647:Q1667">
    <dxf>
      <alignment vertical="top" readingOrder="0"/>
    </dxf>
  </rfmt>
  <rfmt sheetId="1" sqref="C1647:Q1667">
    <dxf>
      <alignment horizontal="right" readingOrder="0"/>
    </dxf>
  </rfmt>
  <rfmt sheetId="1" sqref="C1647:Q1667" start="0" length="2147483647">
    <dxf>
      <font>
        <name val="Times New Roman"/>
        <scheme val="none"/>
      </font>
    </dxf>
  </rfmt>
  <rfmt sheetId="1" sqref="C1647:Q1667" start="0" length="2147483647">
    <dxf>
      <font/>
    </dxf>
  </rfmt>
  <rfmt sheetId="1" sqref="A1665:XFD1666" start="0" length="2147483647">
    <dxf>
      <font>
        <b val="0"/>
      </font>
    </dxf>
  </rfmt>
  <rfmt sheetId="1" sqref="A1665:XFD1666" start="0" length="2147483647">
    <dxf>
      <font>
        <b/>
      </font>
    </dxf>
  </rfmt>
  <rcc rId="17192" sId="1">
    <oc r="B1650" t="inlineStr">
      <is>
        <t>Ребрихинский район, с. Ребриха, ул. 1-я Целинная, д. 8</t>
      </is>
    </oc>
    <nc r="B1650" t="inlineStr">
      <is>
        <t>Ребрихинский район, с. Ребриха, пр-кт Победы, д. 29</t>
      </is>
    </nc>
  </rcc>
  <rcc rId="17193" sId="1">
    <oc r="B1651" t="inlineStr">
      <is>
        <t>Ребрихинский район, с. Ребриха, ул. 1-я Целинная, д. 12</t>
      </is>
    </oc>
    <nc r="B1651" t="inlineStr">
      <is>
        <t>Ребрихинский район, с. Ребриха, ул. 1-я Целинная, д. 8</t>
      </is>
    </nc>
  </rcc>
  <rcc rId="17194" sId="1">
    <nc r="B1660" t="inlineStr">
      <is>
        <t>Ребрихинский район, ст. Ребриха, ул. Школьная, д. 16</t>
      </is>
    </nc>
  </rcc>
  <rcc rId="17195" sId="1">
    <nc r="B1661" t="inlineStr">
      <is>
        <t>Ребрихинский район, ст. Ребриха, ул. Школьная, д. 24</t>
      </is>
    </nc>
  </rcc>
  <rfmt sheetId="1" sqref="A1647:XFD1648" start="0" length="2147483647">
    <dxf>
      <font>
        <b/>
      </font>
    </dxf>
  </rfmt>
  <rfmt sheetId="1" sqref="A1652:XFD1652" start="0" length="2147483647">
    <dxf>
      <font>
        <b/>
      </font>
    </dxf>
  </rfmt>
  <rfmt sheetId="1" sqref="A1659:XFD1659" start="0" length="2147483647">
    <dxf>
      <font>
        <b/>
      </font>
    </dxf>
  </rfmt>
  <rcc rId="17196" sId="1" numFmtId="4">
    <nc r="Q1715">
      <v>1080000</v>
    </nc>
  </rcc>
  <rcc rId="17197" sId="1" numFmtId="4">
    <oc r="C1715">
      <f>C1716</f>
    </oc>
    <nc r="C1715">
      <v>1080000</v>
    </nc>
  </rcc>
  <rcc rId="17198" sId="1" odxf="1" dxf="1" numFmtId="4">
    <oc r="C1716">
      <v>1633428.72</v>
    </oc>
    <nc r="C1716">
      <v>1080000</v>
    </nc>
    <odxf>
      <font>
        <b val="0"/>
        <sz val="14"/>
        <color indexed="8"/>
        <name val="Times New Roman"/>
        <scheme val="none"/>
      </font>
    </odxf>
    <ndxf>
      <font>
        <b/>
        <sz val="14"/>
        <color indexed="8"/>
        <name val="Times New Roman"/>
        <scheme val="none"/>
      </font>
    </ndxf>
  </rcc>
  <rfmt sheetId="1" sqref="C1716" start="0" length="2147483647">
    <dxf>
      <font>
        <b val="0"/>
      </font>
    </dxf>
  </rfmt>
  <rrc rId="17199" sId="1" ref="A1720:XFD1720" action="insertRow"/>
  <rm rId="17200" sheetId="1" source="A1716:XFD1716" destination="A1720:XFD1720" sourceSheetId="1">
    <rfmt sheetId="1" xfDxf="1" sqref="A1720:XFD1720" start="0" length="0">
      <dxf>
        <font>
          <sz val="14"/>
          <color indexed="8"/>
          <name val="Calibri"/>
          <scheme val="none"/>
        </font>
        <alignment vertical="top" readingOrder="0"/>
      </dxf>
    </rfmt>
    <rfmt sheetId="1" sqref="A1720" start="0" length="0">
      <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20" start="0" length="0">
      <dxf>
        <font>
          <sz val="14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20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20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20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7201" sId="1" ref="A1716:XFD1716" action="deleteRow">
    <rfmt sheetId="1" xfDxf="1" sqref="A1716:XFD1716" start="0" length="0">
      <dxf>
        <font>
          <sz val="14"/>
          <name val="Times New Roman"/>
          <scheme val="none"/>
        </font>
      </dxf>
    </rfmt>
    <rfmt sheetId="1" sqref="A1716" start="0" length="0">
      <dxf>
        <alignment horizontal="center" readingOrder="0"/>
      </dxf>
    </rfmt>
    <rfmt sheetId="1" sqref="K1716" start="0" length="0">
      <dxf>
        <alignment horizontal="right" readingOrder="0"/>
      </dxf>
    </rfmt>
  </rrc>
  <rrc rId="17202" sId="1" ref="A1715:XFD1715" action="deleteRow">
    <undo index="0" exp="ref" v="1" dr="C1715" r="C1714" sId="1"/>
    <rfmt sheetId="1" xfDxf="1" sqref="A1715:XFD1715" start="0" length="0">
      <dxf>
        <font>
          <sz val="14"/>
          <color indexed="8"/>
          <name val="Calibri"/>
          <scheme val="none"/>
        </font>
        <alignment vertical="top" readingOrder="0"/>
      </dxf>
    </rfmt>
    <rcc rId="0" sId="1" dxf="1">
      <nc r="A1715" t="inlineStr">
        <is>
          <t>Итого по Табунскому району 2017 год</t>
        </is>
      </nc>
      <ndxf>
        <font>
          <b/>
          <sz val="14"/>
          <color indexed="8"/>
          <name val="Times New Roman"/>
          <scheme val="none"/>
        </font>
        <alignment horizontal="lef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15" start="0" length="0">
      <dxf>
        <font>
          <b/>
          <sz val="14"/>
          <color indexed="8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 numFmtId="4">
      <nc r="C1715">
        <v>1080000</v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15" start="0" length="0">
      <dxf>
        <font>
          <b/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15" start="0" length="0">
      <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15">
        <v>1080000</v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203" sId="1">
    <oc r="C1715">
      <f>C1716+C1717</f>
    </oc>
    <nc r="C1715">
      <f>C1716+C1717+C1718</f>
    </nc>
  </rcc>
  <rcc rId="17204" sId="1" numFmtId="4">
    <oc r="D1715">
      <v>1691747.32</v>
    </oc>
    <nc r="D1715">
      <f>D1716+D1717+D1718</f>
    </nc>
  </rcc>
  <rcc rId="17205" sId="1">
    <nc r="E1715">
      <f>E1716+E1717+E1718</f>
    </nc>
  </rcc>
  <rcc rId="17206" sId="1">
    <nc r="F1715">
      <f>F1716+F1717+F1718</f>
    </nc>
  </rcc>
  <rcc rId="17207" sId="1" numFmtId="4">
    <oc r="G1715">
      <v>938</v>
    </oc>
    <nc r="G1715">
      <f>G1716+G1717+G1718</f>
    </nc>
  </rcc>
  <rcc rId="17208" sId="1" numFmtId="4">
    <oc r="H1715">
      <v>2854418.42</v>
    </oc>
    <nc r="H1715">
      <f>H1716+H1717+H1718</f>
    </nc>
  </rcc>
  <rcc rId="17209" sId="1">
    <nc r="I1715">
      <f>I1716+I1717+I1718</f>
    </nc>
  </rcc>
  <rcc rId="17210" sId="1">
    <nc r="J1715">
      <f>J1716+J1717+J1718</f>
    </nc>
  </rcc>
  <rcc rId="17211" sId="1" odxf="1" dxf="1" numFmtId="4">
    <oc r="K1715">
      <v>820.8</v>
    </oc>
    <nc r="K1715">
      <f>K1716+K1717+K1718</f>
    </nc>
    <odxf>
      <alignment horizontal="right" readingOrder="0"/>
    </odxf>
    <ndxf>
      <alignment horizontal="general" readingOrder="0"/>
    </ndxf>
  </rcc>
  <rcc rId="17212" sId="1" numFmtId="4">
    <oc r="L1715">
      <v>1201431.7</v>
    </oc>
    <nc r="L1715">
      <f>L1716+L1717+L1718</f>
    </nc>
  </rcc>
  <rcc rId="17213" sId="1">
    <nc r="M1715">
      <f>M1716+M1717+M1718</f>
    </nc>
  </rcc>
  <rcc rId="17214" sId="1">
    <nc r="N1715">
      <f>N1716+N1717+N1718</f>
    </nc>
  </rcc>
  <rcc rId="17215" sId="1">
    <nc r="O1715">
      <f>O1716+O1717+O1718</f>
    </nc>
  </rcc>
  <rcc rId="17216" sId="1">
    <nc r="P1715">
      <f>P1716+P1717+P1718</f>
    </nc>
  </rcc>
  <rcc rId="17217" sId="1">
    <nc r="Q1715">
      <f>Q1716+Q1717+Q1718</f>
    </nc>
  </rcc>
  <rcc rId="17218" sId="1">
    <oc r="C1714">
      <f>#REF!+C1715+C1719</f>
    </oc>
    <nc r="C1714">
      <f>C1715+C1719</f>
    </nc>
  </rcc>
  <rcc rId="17219" sId="1" odxf="1" dxf="1" numFmtId="4">
    <oc r="D1714">
      <v>6021013.7400000002</v>
    </oc>
    <nc r="D1714">
      <f>D1715+D1719</f>
    </nc>
    <odxf>
      <font>
        <sz val="14"/>
        <color indexed="8"/>
        <name val="Times New Roman"/>
        <scheme val="none"/>
      </font>
      <alignment horizontal="general" readingOrder="0"/>
    </odxf>
    <ndxf>
      <font>
        <sz val="14"/>
        <color indexed="8"/>
        <name val="Times New Roman"/>
        <scheme val="none"/>
      </font>
      <alignment horizontal="right" readingOrder="0"/>
    </ndxf>
  </rcc>
  <rcc rId="17220" sId="1">
    <nc r="E1714">
      <f>E1715+E1719</f>
    </nc>
  </rcc>
  <rcc rId="17221" sId="1">
    <nc r="F1714">
      <f>F1715+F1719</f>
    </nc>
  </rcc>
  <rcc rId="17222" sId="1" numFmtId="4">
    <oc r="G1714">
      <v>1826.4</v>
    </oc>
    <nc r="G1714">
      <f>G1715+G1719</f>
    </nc>
  </rcc>
  <rcc rId="17223" sId="1" numFmtId="4">
    <oc r="H1714">
      <v>8599123.9600000009</v>
    </oc>
    <nc r="H1714">
      <f>H1715+H1719</f>
    </nc>
  </rcc>
  <rcc rId="17224" sId="1">
    <nc r="I1714">
      <f>I1715+I1719</f>
    </nc>
  </rcc>
  <rcc rId="17225" sId="1">
    <nc r="J1714">
      <f>J1715+J1719</f>
    </nc>
  </rcc>
  <rcc rId="17226" sId="1" numFmtId="4">
    <oc r="K1714">
      <v>1298.8</v>
    </oc>
    <nc r="K1714">
      <f>K1715+K1719</f>
    </nc>
  </rcc>
  <rcc rId="17227" sId="1" numFmtId="4">
    <oc r="L1714">
      <v>1869451.92</v>
    </oc>
    <nc r="L1714">
      <f>L1715+L1719</f>
    </nc>
  </rcc>
  <rcc rId="17228" sId="1">
    <nc r="M1714">
      <f>M1715+M1719</f>
    </nc>
  </rcc>
  <rcc rId="17229" sId="1">
    <nc r="N1714">
      <f>N1715+N1719</f>
    </nc>
  </rcc>
  <rcc rId="17230" sId="1">
    <nc r="O1714">
      <f>O1715+O1719</f>
    </nc>
  </rcc>
  <rcc rId="17231" sId="1">
    <nc r="P1714">
      <f>P1715+P1719</f>
    </nc>
  </rcc>
  <rcc rId="17232" sId="1" odxf="1" dxf="1">
    <oc r="Q1714">
      <f>Q1719</f>
    </oc>
    <nc r="Q1714">
      <f>Q1715+Q1719</f>
    </nc>
    <odxf>
      <alignment horizontal="general" readingOrder="0"/>
    </odxf>
    <ndxf>
      <alignment horizontal="right" readingOrder="0"/>
    </ndxf>
  </rcc>
  <rcc rId="17233" sId="1">
    <oc r="A1718">
      <v>1</v>
    </oc>
    <nc r="A1718">
      <v>3</v>
    </nc>
  </rcc>
  <rrc rId="17234" sId="1" ref="A1673:XFD1674" action="insertRow"/>
  <rm rId="17235" sheetId="1" source="A1667:XFD1668" destination="A1673:XFD1674" sourceSheetId="1">
    <rfmt sheetId="1" xfDxf="1" sqref="A1673:XFD1673" start="0" length="0"/>
    <rfmt sheetId="1" xfDxf="1" sqref="A1674:XFD1674" start="0" length="0"/>
    <rfmt sheetId="1" sqref="A1673" start="0" length="0">
      <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673" start="0" length="0">
      <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73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73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74" start="0" length="0">
      <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674" start="0" length="0">
      <dxf>
        <font>
          <sz val="14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74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74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7236" sId="1" ref="A1667:XFD1667" action="deleteRow">
    <rfmt sheetId="1" xfDxf="1" sqref="A1667:XFD1667" start="0" length="0">
      <dxf>
        <font>
          <sz val="14"/>
          <name val="Times New Roman"/>
          <scheme val="none"/>
        </font>
      </dxf>
    </rfmt>
    <rfmt sheetId="1" sqref="A1667" start="0" length="0">
      <dxf>
        <alignment horizontal="center" readingOrder="0"/>
      </dxf>
    </rfmt>
    <rfmt sheetId="1" sqref="K1667" start="0" length="0">
      <dxf>
        <alignment horizontal="right" readingOrder="0"/>
      </dxf>
    </rfmt>
  </rrc>
  <rrc rId="17237" sId="1" ref="A1667:XFD1667" action="deleteRow">
    <rfmt sheetId="1" xfDxf="1" sqref="A1667:XFD1667" start="0" length="0">
      <dxf>
        <font>
          <sz val="14"/>
          <name val="Times New Roman"/>
          <scheme val="none"/>
        </font>
      </dxf>
    </rfmt>
    <rfmt sheetId="1" sqref="A1667" start="0" length="0">
      <dxf>
        <alignment horizontal="center" readingOrder="0"/>
      </dxf>
    </rfmt>
    <rfmt sheetId="1" sqref="K1667" start="0" length="0">
      <dxf>
        <alignment horizontal="right" readingOrder="0"/>
      </dxf>
    </rfmt>
  </rrc>
  <rcc rId="17238" sId="1" odxf="1" dxf="1">
    <oc r="A1671">
      <v>1</v>
    </oc>
    <nc r="A1671">
      <v>3</v>
    </nc>
    <odxf>
      <border outline="0">
        <right style="thin">
          <color indexed="64"/>
        </right>
      </border>
    </odxf>
    <ndxf>
      <border outline="0">
        <right/>
      </border>
    </ndxf>
  </rcc>
  <rcc rId="17239" sId="1">
    <oc r="A1672">
      <v>2</v>
    </oc>
    <nc r="A1672">
      <v>4</v>
    </nc>
  </rcc>
  <rcc rId="17240" sId="1">
    <oc r="A1673">
      <v>3</v>
    </oc>
    <nc r="A1673">
      <v>5</v>
    </nc>
  </rcc>
  <rcc rId="17241" sId="1">
    <oc r="A1674">
      <v>4</v>
    </oc>
    <nc r="A1674">
      <v>6</v>
    </nc>
  </rcc>
  <rcc rId="17242" sId="1">
    <oc r="A1675">
      <v>5</v>
    </oc>
    <nc r="A1675">
      <v>7</v>
    </nc>
  </rcc>
  <rcc rId="17243" sId="1">
    <oc r="A1676">
      <v>6</v>
    </oc>
    <nc r="A1676">
      <v>8</v>
    </nc>
  </rcc>
  <rcc rId="17244" sId="1">
    <oc r="A1677">
      <v>7</v>
    </oc>
    <nc r="A1677">
      <v>9</v>
    </nc>
  </rcc>
  <rcc rId="17245" sId="1">
    <oc r="A1678">
      <v>8</v>
    </oc>
    <nc r="A1678">
      <v>10</v>
    </nc>
  </rcc>
  <rcc rId="17246" sId="1">
    <oc r="A1679">
      <v>9</v>
    </oc>
    <nc r="A1679">
      <v>11</v>
    </nc>
  </rcc>
  <rcc rId="17247" sId="1">
    <oc r="A1680">
      <v>10</v>
    </oc>
    <nc r="A1680">
      <v>12</v>
    </nc>
  </rcc>
  <rcc rId="17248" sId="1">
    <oc r="A1681">
      <v>11</v>
    </oc>
    <nc r="A1681">
      <v>13</v>
    </nc>
  </rcc>
  <rcc rId="17249" sId="1">
    <oc r="A1682">
      <v>12</v>
    </oc>
    <nc r="A1682">
      <v>14</v>
    </nc>
  </rcc>
  <rcc rId="17250" sId="1">
    <oc r="A1683">
      <v>13</v>
    </oc>
    <nc r="A1683">
      <v>15</v>
    </nc>
  </rcc>
  <rcc rId="17251" sId="1">
    <oc r="A1684">
      <v>14</v>
    </oc>
    <nc r="A1684">
      <v>16</v>
    </nc>
  </rcc>
  <rcc rId="17252" sId="1">
    <oc r="A1685">
      <v>15</v>
    </oc>
    <nc r="A1685">
      <v>17</v>
    </nc>
  </rcc>
  <rcc rId="17253" sId="1">
    <oc r="A1686">
      <v>16</v>
    </oc>
    <nc r="A1686">
      <v>18</v>
    </nc>
  </rcc>
  <rcc rId="17254" sId="1">
    <oc r="A1687">
      <v>17</v>
    </oc>
    <nc r="A1687">
      <v>19</v>
    </nc>
  </rcc>
  <rfmt sheetId="1" sqref="A1668:XFD1668" start="0" length="2147483647">
    <dxf>
      <font>
        <b val="0"/>
      </font>
    </dxf>
  </rfmt>
  <rfmt sheetId="1" sqref="A1668:XFD1668" start="0" length="2147483647">
    <dxf>
      <font>
        <b/>
      </font>
    </dxf>
  </rfmt>
  <rcc rId="17255" sId="1" numFmtId="4">
    <oc r="C1668">
      <v>32055133</v>
    </oc>
    <nc r="C1668">
      <f>SUM(C1669:C1687)</f>
    </nc>
  </rcc>
  <rcc rId="17256" sId="1" numFmtId="4">
    <oc r="D1668">
      <v>1398596</v>
    </oc>
    <nc r="D1668">
      <f>SUM(D1669:D1687)</f>
    </nc>
  </rcc>
  <rcc rId="17257" sId="1">
    <nc r="E1668">
      <f>SUM(E1669:E1687)</f>
    </nc>
  </rcc>
  <rcc rId="17258" sId="1">
    <nc r="F1668">
      <f>SUM(F1669:F1687)</f>
    </nc>
  </rcc>
  <rcc rId="17259" sId="1" numFmtId="4">
    <oc r="G1668">
      <v>7149.28</v>
    </oc>
    <nc r="G1668">
      <f>SUM(G1669:G1687)</f>
    </nc>
  </rcc>
  <rcc rId="17260" sId="1" numFmtId="4">
    <oc r="H1668">
      <v>23413935</v>
    </oc>
    <nc r="H1668">
      <f>SUM(H1669:H1687)</f>
    </nc>
  </rcc>
  <rcc rId="17261" sId="1">
    <nc r="I1668">
      <f>SUM(I1669:I1687)</f>
    </nc>
  </rcc>
  <rcc rId="17262" sId="1">
    <nc r="J1668">
      <f>SUM(J1669:J1687)</f>
    </nc>
  </rcc>
  <rcc rId="17263" sId="1" numFmtId="4">
    <oc r="K1668">
      <v>1663.04</v>
    </oc>
    <nc r="K1668">
      <f>SUM(K1669:K1687)</f>
    </nc>
  </rcc>
  <rcc rId="17264" sId="1" numFmtId="4">
    <oc r="L1668">
      <v>1638077</v>
    </oc>
    <nc r="L1668">
      <f>SUM(L1669:L1687)</f>
    </nc>
  </rcc>
  <rcc rId="17265" sId="1">
    <nc r="M1668">
      <f>SUM(M1669:M1687)</f>
    </nc>
  </rcc>
  <rcc rId="17266" sId="1">
    <nc r="N1668">
      <f>SUM(N1669:N1687)</f>
    </nc>
  </rcc>
  <rcc rId="17267" sId="1" numFmtId="4">
    <oc r="O1668">
      <v>968.65</v>
    </oc>
    <nc r="O1668">
      <f>SUM(O1669:O1687)</f>
    </nc>
  </rcc>
  <rcc rId="17268" sId="1" numFmtId="4">
    <oc r="P1668">
      <v>5604525</v>
    </oc>
    <nc r="P1668">
      <f>SUM(P1669:P1687)</f>
    </nc>
  </rcc>
  <rcc rId="17269" sId="1" odxf="1" dxf="1">
    <nc r="Q1668">
      <f>SUM(Q1669:Q1687)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270" sId="1">
    <oc r="C1666">
      <f>C1671+C1672+C1667</f>
    </oc>
    <nc r="C1666">
      <f>C1667</f>
    </nc>
  </rcc>
  <rcc rId="17271" sId="1">
    <oc r="D1666">
      <f>D1671+D1672+D1667</f>
    </oc>
    <nc r="D1666">
      <f>D1667</f>
    </nc>
  </rcc>
  <rcc rId="17272" sId="1">
    <oc r="E1666">
      <f>E1671+E1672+E1667</f>
    </oc>
    <nc r="E1666">
      <f>E1667</f>
    </nc>
  </rcc>
  <rcc rId="17273" sId="1">
    <oc r="F1666">
      <f>F1671+F1672+F1667</f>
    </oc>
    <nc r="F1666">
      <f>F1667</f>
    </nc>
  </rcc>
  <rcc rId="17274" sId="1">
    <oc r="G1666">
      <f>G1671+G1672+G1667</f>
    </oc>
    <nc r="G1666">
      <f>G1667</f>
    </nc>
  </rcc>
  <rcc rId="17275" sId="1">
    <oc r="H1666">
      <f>H1671+H1672+H1667</f>
    </oc>
    <nc r="H1666">
      <f>H1667</f>
    </nc>
  </rcc>
  <rcc rId="17276" sId="1">
    <oc r="I1666">
      <f>I1671+I1672+I1667</f>
    </oc>
    <nc r="I1666">
      <f>I1667</f>
    </nc>
  </rcc>
  <rcc rId="17277" sId="1">
    <oc r="J1666">
      <f>J1671+J1672+J1667</f>
    </oc>
    <nc r="J1666">
      <f>J1667</f>
    </nc>
  </rcc>
  <rcc rId="17278" sId="1">
    <oc r="K1666">
      <f>K1671+K1672+K1667</f>
    </oc>
    <nc r="K1666">
      <f>K1667</f>
    </nc>
  </rcc>
  <rcc rId="17279" sId="1">
    <oc r="L1666">
      <f>L1671+L1672+L1667</f>
    </oc>
    <nc r="L1666">
      <f>L1667</f>
    </nc>
  </rcc>
  <rcc rId="17280" sId="1">
    <oc r="M1666">
      <f>M1671+M1672+M1667</f>
    </oc>
    <nc r="M1666">
      <f>M1667</f>
    </nc>
  </rcc>
  <rcc rId="17281" sId="1">
    <oc r="N1666">
      <f>N1671+N1672+N1667</f>
    </oc>
    <nc r="N1666">
      <f>N1667</f>
    </nc>
  </rcc>
  <rcc rId="17282" sId="1">
    <oc r="O1666">
      <f>O1671+O1672+O1667</f>
    </oc>
    <nc r="O1666">
      <f>O1667</f>
    </nc>
  </rcc>
  <rcc rId="17283" sId="1">
    <oc r="P1666">
      <f>P1671+P1672+P1667</f>
    </oc>
    <nc r="P1666">
      <f>P1667</f>
    </nc>
  </rcc>
  <rcc rId="17284" sId="1" odxf="1" dxf="1">
    <oc r="Q1666">
      <f>Q1671+Q1672+Q1667</f>
    </oc>
    <nc r="Q1666">
      <f>Q1667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285" sId="1" numFmtId="4">
    <oc r="C1665">
      <v>50052622</v>
    </oc>
    <nc r="C1665">
      <f>C1666+C1668+C1688</f>
    </nc>
  </rcc>
  <rcc rId="17286" sId="1" numFmtId="4">
    <oc r="D1665">
      <v>6590149</v>
    </oc>
    <nc r="D1665">
      <f>D1666+D1668+D1688</f>
    </nc>
  </rcc>
  <rcc rId="17287" sId="1">
    <nc r="E1665">
      <f>E1666+E1668+E1688</f>
    </nc>
  </rcc>
  <rcc rId="17288" sId="1">
    <nc r="F1665">
      <f>F1666+F1668+F1688</f>
    </nc>
  </rcc>
  <rcc rId="17289" sId="1" numFmtId="4">
    <oc r="G1665">
      <v>10680.56</v>
    </oc>
    <nc r="G1665">
      <f>G1666+G1668+G1688</f>
    </nc>
  </rcc>
  <rcc rId="17290" sId="1" numFmtId="4">
    <oc r="H1665">
      <v>33554585</v>
    </oc>
    <nc r="H1665">
      <f>H1666+H1668+H1688</f>
    </nc>
  </rcc>
  <rcc rId="17291" sId="1">
    <nc r="I1665">
      <f>I1666+I1668+I1688</f>
    </nc>
  </rcc>
  <rcc rId="17292" sId="1">
    <nc r="J1665">
      <f>J1666+J1668+J1688</f>
    </nc>
  </rcc>
  <rcc rId="17293" sId="1" numFmtId="4">
    <oc r="K1665">
      <v>2639.94</v>
    </oc>
    <nc r="K1665">
      <f>K1666+K1668+K1688</f>
    </nc>
  </rcc>
  <rcc rId="17294" sId="1" numFmtId="4">
    <oc r="L1665">
      <v>1962040</v>
    </oc>
    <nc r="L1665">
      <f>L1666+L1668+L1688</f>
    </nc>
  </rcc>
  <rcc rId="17295" sId="1" numFmtId="4">
    <oc r="M1665">
      <v>740.2</v>
    </oc>
    <nc r="M1665">
      <f>M1666+M1668+M1688</f>
    </nc>
  </rcc>
  <rcc rId="17296" sId="1" numFmtId="4">
    <oc r="N1665">
      <v>766462</v>
    </oc>
    <nc r="N1665">
      <f>N1666+N1668+N1688</f>
    </nc>
  </rcc>
  <rcc rId="17297" sId="1" numFmtId="4">
    <oc r="O1665">
      <v>1263.28</v>
    </oc>
    <nc r="O1665">
      <f>O1666+O1668+O1688</f>
    </nc>
  </rcc>
  <rcc rId="17298" sId="1" numFmtId="4">
    <oc r="P1665">
      <v>7179386</v>
    </oc>
    <nc r="P1665">
      <f>P1666+P1668+P1688</f>
    </nc>
  </rcc>
  <rcc rId="17299" sId="1" odxf="1" dxf="1">
    <nc r="Q1665">
      <f>Q1666+Q1668+Q1688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A1688:XFD1688" start="0" length="2147483647">
    <dxf>
      <font>
        <b val="0"/>
      </font>
    </dxf>
  </rfmt>
  <rfmt sheetId="1" sqref="A1688:XFD1688" start="0" length="2147483647">
    <dxf>
      <font>
        <b/>
      </font>
    </dxf>
  </rfmt>
  <rrc rId="17300" sId="1" ref="A1807:XFD1807" action="insertRow"/>
  <rm rId="17301" sheetId="1" source="A1804:XFD1804" destination="A1807:XFD1807" sourceSheetId="1">
    <rfmt sheetId="1" xfDxf="1" sqref="A1807:XFD1807" start="0" length="0">
      <dxf>
        <font>
          <sz val="14"/>
          <name val="Times New Roman"/>
          <scheme val="none"/>
        </font>
      </dxf>
    </rfmt>
    <rfmt sheetId="1" sqref="A1807" start="0" length="0">
      <dxf>
        <numFmt numFmtId="1" formatCode="0"/>
        <alignment horizont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807" start="0" length="0">
      <dxf>
        <font>
          <sz val="14"/>
          <color theme="1"/>
          <name val="Times New Roman"/>
          <scheme val="none"/>
        </font>
        <alignment horizontal="left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07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7302" sId="1" ref="A1804:XFD1804" action="deleteRow">
    <rfmt sheetId="1" xfDxf="1" sqref="A1804:XFD1804" start="0" length="0">
      <dxf>
        <font>
          <sz val="14"/>
          <name val="Times New Roman"/>
          <scheme val="none"/>
        </font>
      </dxf>
    </rfmt>
    <rfmt sheetId="1" sqref="A1804" start="0" length="0">
      <dxf>
        <alignment horizontal="center" readingOrder="0"/>
      </dxf>
    </rfmt>
    <rfmt sheetId="1" sqref="K1804" start="0" length="0">
      <dxf>
        <alignment horizontal="right" readingOrder="0"/>
      </dxf>
    </rfmt>
  </rrc>
  <rrc rId="17303" sId="1" ref="A1803:XFD1803" action="deleteRow">
    <undo index="0" exp="ref" v="1" dr="Q1803" r="Q1802" sId="1"/>
    <undo index="0" exp="ref" v="1" dr="P1803" r="P1802" sId="1"/>
    <undo index="0" exp="ref" v="1" dr="O1803" r="O1802" sId="1"/>
    <undo index="0" exp="ref" v="1" dr="N1803" r="N1802" sId="1"/>
    <undo index="0" exp="ref" v="1" dr="M1803" r="M1802" sId="1"/>
    <undo index="0" exp="ref" v="1" dr="L1803" r="L1802" sId="1"/>
    <undo index="0" exp="ref" v="1" dr="K1803" r="K1802" sId="1"/>
    <undo index="0" exp="ref" v="1" dr="J1803" r="J1802" sId="1"/>
    <undo index="0" exp="ref" v="1" dr="I1803" r="I1802" sId="1"/>
    <undo index="0" exp="ref" v="1" dr="H1803" r="H1802" sId="1"/>
    <undo index="0" exp="ref" v="1" dr="G1803" r="G1802" sId="1"/>
    <undo index="0" exp="ref" v="1" dr="F1803" r="F1802" sId="1"/>
    <undo index="0" exp="ref" v="1" dr="E1803" r="E1802" sId="1"/>
    <undo index="0" exp="ref" v="1" dr="D1803" r="D1802" sId="1"/>
    <undo index="0" exp="ref" v="1" dr="C1803" r="C1802" sId="1"/>
    <rfmt sheetId="1" xfDxf="1" sqref="A1803:XFD1803" start="0" length="0">
      <dxf>
        <font>
          <b/>
          <sz val="14"/>
          <name val="Times New Roman"/>
          <scheme val="none"/>
        </font>
      </dxf>
    </rfmt>
    <rcc rId="0" sId="1" dxf="1">
      <nc r="A1803" t="inlineStr">
        <is>
          <t>Итого по Усть-Пристанскому району 2017 год</t>
        </is>
      </nc>
      <ndxf>
        <fill>
          <patternFill patternType="solid">
            <bgColor theme="0"/>
          </patternFill>
        </fill>
        <alignment horizontal="lef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80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 numFmtId="4">
      <nc r="C1803">
        <v>2327046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803">
        <v>676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03">
        <v>1838491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803">
        <v>500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803">
        <v>488555</v>
      </nc>
      <n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03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03" start="0" length="0">
      <dxf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7304" sId="1">
    <oc r="C1803">
      <f>C1804</f>
    </oc>
    <nc r="C1803">
      <f>C1804+C1805</f>
    </nc>
  </rcc>
  <rcc rId="17305" sId="1">
    <oc r="D1803">
      <f>D1804</f>
    </oc>
    <nc r="D1803">
      <f>D1804+D1805</f>
    </nc>
  </rcc>
  <rcc rId="17306" sId="1">
    <oc r="E1803">
      <f>E1804</f>
    </oc>
    <nc r="E1803">
      <f>E1804+E1805</f>
    </nc>
  </rcc>
  <rcc rId="17307" sId="1">
    <oc r="F1803">
      <f>F1804</f>
    </oc>
    <nc r="F1803">
      <f>F1804+F1805</f>
    </nc>
  </rcc>
  <rcc rId="17308" sId="1">
    <oc r="G1803">
      <f>G1804</f>
    </oc>
    <nc r="G1803">
      <f>G1804+G1805</f>
    </nc>
  </rcc>
  <rcc rId="17309" sId="1">
    <oc r="H1803">
      <f>H1804</f>
    </oc>
    <nc r="H1803">
      <f>H1804+H1805</f>
    </nc>
  </rcc>
  <rcc rId="17310" sId="1">
    <oc r="I1803">
      <f>I1804</f>
    </oc>
    <nc r="I1803">
      <f>I1804+I1805</f>
    </nc>
  </rcc>
  <rcc rId="17311" sId="1">
    <oc r="J1803">
      <f>J1804</f>
    </oc>
    <nc r="J1803">
      <f>J1804+J1805</f>
    </nc>
  </rcc>
  <rcc rId="17312" sId="1">
    <oc r="K1803">
      <f>K1804</f>
    </oc>
    <nc r="K1803">
      <f>K1804+K1805</f>
    </nc>
  </rcc>
  <rcc rId="17313" sId="1">
    <oc r="L1803">
      <f>L1804</f>
    </oc>
    <nc r="L1803">
      <f>L1804+L1805</f>
    </nc>
  </rcc>
  <rcc rId="17314" sId="1">
    <oc r="M1803">
      <f>M1804</f>
    </oc>
    <nc r="M1803">
      <f>M1804+M1805</f>
    </nc>
  </rcc>
  <rcc rId="17315" sId="1">
    <oc r="N1803">
      <f>N1804</f>
    </oc>
    <nc r="N1803">
      <f>N1804+N1805</f>
    </nc>
  </rcc>
  <rcc rId="17316" sId="1">
    <oc r="O1803">
      <f>O1804</f>
    </oc>
    <nc r="O1803">
      <f>O1804+O1805</f>
    </nc>
  </rcc>
  <rcc rId="17317" sId="1">
    <oc r="P1803">
      <f>P1804</f>
    </oc>
    <nc r="P1803">
      <f>P1804+P1805</f>
    </nc>
  </rcc>
  <rcc rId="17318" sId="1" odxf="1" dxf="1">
    <nc r="Q1803">
      <f>Q1804+Q1805</f>
    </nc>
    <odxf>
      <font>
        <sz val="14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17319" sId="1">
    <oc r="C1802">
      <f>#REF!+C1803+C1806</f>
    </oc>
    <nc r="C1802">
      <f>C1803+C1806</f>
    </nc>
  </rcc>
  <rcc rId="17320" sId="1">
    <oc r="D1802">
      <f>#REF!+D1803+D1806</f>
    </oc>
    <nc r="D1802">
      <f>D1803+D1806</f>
    </nc>
  </rcc>
  <rcc rId="17321" sId="1">
    <oc r="E1802">
      <f>#REF!+E1803+E1806</f>
    </oc>
    <nc r="E1802">
      <f>E1803+E1806</f>
    </nc>
  </rcc>
  <rcc rId="17322" sId="1">
    <oc r="F1802">
      <f>#REF!+F1803+F1806</f>
    </oc>
    <nc r="F1802">
      <f>F1803+F1806</f>
    </nc>
  </rcc>
  <rcc rId="17323" sId="1">
    <oc r="G1802">
      <f>#REF!+G1803+G1806</f>
    </oc>
    <nc r="G1802">
      <f>G1803+G1806</f>
    </nc>
  </rcc>
  <rcc rId="17324" sId="1">
    <oc r="H1802">
      <f>#REF!+H1803+H1806</f>
    </oc>
    <nc r="H1802">
      <f>H1803+H1806</f>
    </nc>
  </rcc>
  <rcc rId="17325" sId="1">
    <oc r="I1802">
      <f>#REF!+I1803+I1806</f>
    </oc>
    <nc r="I1802">
      <f>I1803+I1806</f>
    </nc>
  </rcc>
  <rcc rId="17326" sId="1">
    <oc r="J1802">
      <f>#REF!+J1803+J1806</f>
    </oc>
    <nc r="J1802">
      <f>J1803+J1806</f>
    </nc>
  </rcc>
  <rcc rId="17327" sId="1" odxf="1" dxf="1">
    <oc r="K1802">
      <f>#REF!+K1803+K1806</f>
    </oc>
    <nc r="K1802">
      <f>K1803+K1806</f>
    </nc>
    <odxf>
      <alignment horizontal="right" readingOrder="0"/>
    </odxf>
    <ndxf>
      <alignment horizontal="general" readingOrder="0"/>
    </ndxf>
  </rcc>
  <rcc rId="17328" sId="1">
    <oc r="L1802">
      <f>#REF!+L1803+L1806</f>
    </oc>
    <nc r="L1802">
      <f>L1803+L1806</f>
    </nc>
  </rcc>
  <rcc rId="17329" sId="1">
    <oc r="M1802">
      <f>#REF!+M1803+M1806</f>
    </oc>
    <nc r="M1802">
      <f>M1803+M1806</f>
    </nc>
  </rcc>
  <rcc rId="17330" sId="1">
    <oc r="N1802">
      <f>#REF!+N1803+N1806</f>
    </oc>
    <nc r="N1802">
      <f>N1803+N1806</f>
    </nc>
  </rcc>
  <rcc rId="17331" sId="1">
    <oc r="O1802">
      <f>#REF!+O1803+O1806</f>
    </oc>
    <nc r="O1802">
      <f>O1803+O1806</f>
    </nc>
  </rcc>
  <rcc rId="17332" sId="1">
    <oc r="P1802">
      <f>#REF!+P1803+P1806</f>
    </oc>
    <nc r="P1802">
      <f>P1803+P1806</f>
    </nc>
  </rcc>
  <rcc rId="17333" sId="1">
    <oc r="Q1802">
      <f>#REF!+Q1803+Q1806</f>
    </oc>
    <nc r="Q1802">
      <f>Q1803+Q1806</f>
    </nc>
  </rcc>
  <rcc rId="17334" sId="1" numFmtId="4">
    <oc r="A1805">
      <v>1</v>
    </oc>
    <nc r="A1805">
      <v>2</v>
    </nc>
  </rcc>
  <rrc rId="17335" sId="1" ref="A1849:XFD1849" action="insertRow"/>
  <rm rId="17336" sheetId="1" source="A1846:XFD1846" destination="A1849:XFD1849" sourceSheetId="1">
    <rfmt sheetId="1" xfDxf="1" sqref="A1849:XFD1849" start="0" length="0">
      <dxf>
        <font>
          <sz val="14"/>
          <name val="Times New Roman"/>
          <scheme val="none"/>
        </font>
      </dxf>
    </rfmt>
    <rfmt sheetId="1" sqref="A1849" start="0" length="0">
      <dxf>
        <font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849" start="0" length="0">
      <dxf>
        <font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9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9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9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9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9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9" start="0" length="0">
      <dxf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Q1849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9" start="0" length="0">
      <dxf>
        <font>
          <sz val="14"/>
          <color indexed="8"/>
          <name val="Times New Roman"/>
          <scheme val="none"/>
        </font>
        <numFmt numFmtId="3" formatCode="#,##0"/>
        <alignment horizontal="right" readingOrder="0"/>
      </dxf>
    </rfmt>
  </rm>
  <rrc rId="17337" sId="1" ref="A1846:XFD1846" action="deleteRow">
    <rfmt sheetId="1" xfDxf="1" sqref="A1846:XFD1846" start="0" length="0">
      <dxf>
        <font>
          <sz val="14"/>
          <name val="Times New Roman"/>
          <scheme val="none"/>
        </font>
      </dxf>
    </rfmt>
    <rfmt sheetId="1" sqref="A1846" start="0" length="0">
      <dxf>
        <alignment horizontal="center" readingOrder="0"/>
      </dxf>
    </rfmt>
    <rfmt sheetId="1" sqref="K1846" start="0" length="0">
      <dxf>
        <alignment horizontal="right" readingOrder="0"/>
      </dxf>
    </rfmt>
  </rrc>
  <rcc rId="17338" sId="1">
    <oc r="A1849">
      <v>2</v>
    </oc>
    <nc r="A1849">
      <v>3</v>
    </nc>
  </rcc>
  <rcc rId="17339" sId="1">
    <oc r="A1850">
      <v>3</v>
    </oc>
    <nc r="A1850">
      <v>4</v>
    </nc>
  </rcc>
  <rcc rId="17340" sId="1">
    <oc r="A1851">
      <v>4</v>
    </oc>
    <nc r="A1851">
      <v>5</v>
    </nc>
  </rcc>
  <rcc rId="17341" sId="1">
    <oc r="A1852">
      <v>5</v>
    </oc>
    <nc r="A1852">
      <v>6</v>
    </nc>
  </rcc>
  <rcc rId="17342" sId="1">
    <oc r="A1853">
      <v>6</v>
    </oc>
    <nc r="A1853">
      <v>7</v>
    </nc>
  </rcc>
  <rrc rId="17343" sId="1" ref="A1845:XFD1845" action="deleteRow">
    <undo index="0" exp="ref" v="1" dr="P1845" r="P1844" sId="1"/>
    <undo index="0" exp="ref" v="1" dr="O1845" r="O1844" sId="1"/>
    <undo index="0" exp="ref" v="1" dr="L1845" r="L1844" sId="1"/>
    <undo index="0" exp="ref" v="1" dr="K1845" r="K1844" sId="1"/>
    <undo index="0" exp="ref" v="1" dr="C1845" r="C1844" sId="1"/>
    <rfmt sheetId="1" xfDxf="1" sqref="A1845:XFD1845" start="0" length="0">
      <dxf>
        <font>
          <sz val="14"/>
          <name val="Times New Roman"/>
          <scheme val="none"/>
        </font>
      </dxf>
    </rfmt>
    <rcc rId="0" sId="1" dxf="1">
      <nc r="A1845" t="inlineStr">
        <is>
          <t>Итого по Шипуновскому району 2017 год</t>
        </is>
      </nc>
      <ndxf>
        <font>
          <b/>
          <sz val="14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45" start="0" length="0">
      <dxf>
        <font>
          <b/>
          <sz val="14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845">
        <f>C1848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5">
        <f>D1848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45">
        <f>E1848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5">
        <f>F1848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5">
        <f>G1848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>
        <f>H1848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5">
        <f>I1848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5">
        <f>J1848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5">
        <f>K1848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5">
        <f>L1848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5">
        <f>M1848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5">
        <f>N1848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5">
        <f>O1848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5">
        <f>P1848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5">
        <f>Q1848</f>
      </nc>
      <ndxf>
        <font>
          <b/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5" start="0" length="0">
      <dxf>
        <font>
          <b/>
          <sz val="14"/>
          <color indexed="8"/>
          <name val="Times New Roman"/>
          <scheme val="none"/>
        </font>
        <numFmt numFmtId="3" formatCode="#,##0"/>
        <alignment horizontal="right" readingOrder="0"/>
      </dxf>
    </rfmt>
  </rrc>
  <rcc rId="17344" sId="1">
    <oc r="C1845">
      <f>SUM(C1846:C1852)</f>
    </oc>
    <nc r="C1845">
      <f>SUM(C1846:C1852)</f>
    </nc>
  </rcc>
  <rcc rId="17345" sId="1">
    <oc r="D1845">
      <f>SUM(D1846:D1852)</f>
    </oc>
    <nc r="D1845">
      <f>SUM(D1846:D1852)</f>
    </nc>
  </rcc>
  <rcc rId="17346" sId="1">
    <oc r="E1845">
      <f>SUM(E1846:E1852)</f>
    </oc>
    <nc r="E1845">
      <f>SUM(E1846:E1852)</f>
    </nc>
  </rcc>
  <rcc rId="17347" sId="1">
    <oc r="F1845">
      <f>SUM(F1846:F1852)</f>
    </oc>
    <nc r="F1845">
      <f>SUM(F1846:F1852)</f>
    </nc>
  </rcc>
  <rcc rId="17348" sId="1">
    <oc r="G1845">
      <f>SUM(G1846:G1852)</f>
    </oc>
    <nc r="G1845">
      <f>SUM(G1846:G1852)</f>
    </nc>
  </rcc>
  <rcc rId="17349" sId="1">
    <oc r="H1845">
      <f>SUM(H1846:H1852)</f>
    </oc>
    <nc r="H1845">
      <f>SUM(H1846:H1852)</f>
    </nc>
  </rcc>
  <rcc rId="17350" sId="1">
    <oc r="I1845">
      <f>SUM(I1846:I1852)</f>
    </oc>
    <nc r="I1845">
      <f>SUM(I1846:I1852)</f>
    </nc>
  </rcc>
  <rcc rId="17351" sId="1">
    <oc r="J1845">
      <f>SUM(J1846:J1852)</f>
    </oc>
    <nc r="J1845">
      <f>SUM(J1846:J1852)</f>
    </nc>
  </rcc>
  <rcc rId="17352" sId="1">
    <oc r="K1845">
      <f>SUM(K1846:K1852)</f>
    </oc>
    <nc r="K1845">
      <f>SUM(K1846:K1852)</f>
    </nc>
  </rcc>
  <rcc rId="17353" sId="1">
    <oc r="L1845">
      <f>SUM(L1846:L1852)</f>
    </oc>
    <nc r="L1845">
      <f>SUM(L1846:L1852)</f>
    </nc>
  </rcc>
  <rcc rId="17354" sId="1">
    <oc r="M1845">
      <f>SUM(M1846:M1852)</f>
    </oc>
    <nc r="M1845">
      <f>SUM(M1846:M1852)</f>
    </nc>
  </rcc>
  <rcc rId="17355" sId="1">
    <oc r="N1845">
      <f>SUM(N1846:N1852)</f>
    </oc>
    <nc r="N1845">
      <f>SUM(N1846:N1852)</f>
    </nc>
  </rcc>
  <rcc rId="17356" sId="1">
    <oc r="O1845">
      <f>SUM(O1846:O1852)</f>
    </oc>
    <nc r="O1845">
      <f>SUM(O1846:O1852)</f>
    </nc>
  </rcc>
  <rcc rId="17357" sId="1">
    <oc r="P1845">
      <f>SUM(P1846:P1852)</f>
    </oc>
    <nc r="P1845">
      <f>SUM(P1846:P1852)</f>
    </nc>
  </rcc>
  <rcc rId="17358" sId="1">
    <oc r="Q1845">
      <f>SUM(Q1846:Q1852)</f>
    </oc>
    <nc r="Q1845">
      <f>SUM(Q1846:Q1852)</f>
    </nc>
  </rcc>
  <rcc rId="17359" sId="1">
    <oc r="C1844">
      <f>#REF!+C1845+C1853</f>
    </oc>
    <nc r="C1844">
      <f>C1845+C1853</f>
    </nc>
  </rcc>
  <rcc rId="17360" sId="1">
    <oc r="D1844">
      <f>D1853</f>
    </oc>
    <nc r="D1844">
      <f>D1845+D1853</f>
    </nc>
  </rcc>
  <rcc rId="17361" sId="1">
    <nc r="E1844">
      <f>E1845+E1853</f>
    </nc>
  </rcc>
  <rcc rId="17362" sId="1">
    <nc r="F1844">
      <f>F1845+F1853</f>
    </nc>
  </rcc>
  <rcc rId="17363" sId="1">
    <oc r="G1844">
      <f>G1845+G1853</f>
    </oc>
    <nc r="G1844">
      <f>G1845+G1853</f>
    </nc>
  </rcc>
  <rcc rId="17364" sId="1">
    <oc r="H1844">
      <f>H1845+H1853</f>
    </oc>
    <nc r="H1844">
      <f>H1845+H1853</f>
    </nc>
  </rcc>
  <rcc rId="17365" sId="1">
    <nc r="I1844">
      <f>I1845+I1853</f>
    </nc>
  </rcc>
  <rcc rId="17366" sId="1">
    <nc r="J1844">
      <f>J1845+J1853</f>
    </nc>
  </rcc>
  <rcc rId="17367" sId="1" odxf="1" dxf="1">
    <oc r="K1844">
      <f>#REF!+K1845+K1853</f>
    </oc>
    <nc r="K1844">
      <f>K1845+K1853</f>
    </nc>
    <odxf>
      <font>
        <sz val="14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17368" sId="1" odxf="1" dxf="1">
    <oc r="L1844">
      <f>#REF!+L1845+L1853</f>
    </oc>
    <nc r="L1844">
      <f>L1845+L1853</f>
    </nc>
    <odxf>
      <font>
        <sz val="14"/>
        <color indexed="8"/>
        <name val="Times New Roman"/>
        <scheme val="none"/>
      </font>
      <alignment horizontal="general" readingOrder="0"/>
    </odxf>
    <ndxf>
      <font>
        <sz val="14"/>
        <color indexed="8"/>
        <name val="Times New Roman"/>
        <scheme val="none"/>
      </font>
      <alignment horizontal="right" readingOrder="0"/>
    </ndxf>
  </rcc>
  <rcc rId="17369" sId="1" odxf="1" dxf="1">
    <nc r="M1844">
      <f>M1845+M1853</f>
    </nc>
    <odxf>
      <font>
        <sz val="14"/>
        <color indexed="8"/>
        <name val="Times New Roman"/>
        <scheme val="none"/>
      </font>
      <alignment horizontal="general" readingOrder="0"/>
    </odxf>
    <ndxf>
      <font>
        <sz val="14"/>
        <color indexed="8"/>
        <name val="Times New Roman"/>
        <scheme val="none"/>
      </font>
      <alignment horizontal="right" readingOrder="0"/>
    </ndxf>
  </rcc>
  <rcc rId="17370" sId="1" odxf="1" dxf="1">
    <nc r="N1844">
      <f>N1845+N1853</f>
    </nc>
    <odxf>
      <font>
        <sz val="14"/>
        <color indexed="8"/>
        <name val="Times New Roman"/>
        <scheme val="none"/>
      </font>
      <alignment horizontal="general" readingOrder="0"/>
    </odxf>
    <ndxf>
      <font>
        <sz val="14"/>
        <color indexed="8"/>
        <name val="Times New Roman"/>
        <scheme val="none"/>
      </font>
      <alignment horizontal="right" readingOrder="0"/>
    </ndxf>
  </rcc>
  <rcc rId="17371" sId="1" odxf="1" dxf="1">
    <oc r="O1844">
      <f>#REF!+O1845+O1853</f>
    </oc>
    <nc r="O1844">
      <f>O1845+O1853</f>
    </nc>
    <odxf>
      <font>
        <sz val="14"/>
        <color indexed="8"/>
        <name val="Times New Roman"/>
        <scheme val="none"/>
      </font>
      <alignment horizontal="general" readingOrder="0"/>
    </odxf>
    <ndxf>
      <font>
        <sz val="14"/>
        <color indexed="8"/>
        <name val="Times New Roman"/>
        <scheme val="none"/>
      </font>
      <alignment horizontal="right" readingOrder="0"/>
    </ndxf>
  </rcc>
  <rcc rId="17372" sId="1" odxf="1" dxf="1">
    <oc r="P1844">
      <f>#REF!+P1845+P1853</f>
    </oc>
    <nc r="P1844">
      <f>P1845+P1853</f>
    </nc>
    <odxf>
      <font>
        <sz val="14"/>
        <color indexed="8"/>
        <name val="Times New Roman"/>
        <scheme val="none"/>
      </font>
      <alignment horizontal="general" readingOrder="0"/>
      <border outline="0">
        <right/>
      </border>
    </odxf>
    <ndxf>
      <font>
        <sz val="14"/>
        <color indexed="8"/>
        <name val="Times New Roman"/>
        <scheme val="none"/>
      </font>
      <alignment horizontal="right" readingOrder="0"/>
      <border outline="0">
        <right style="thin">
          <color indexed="64"/>
        </right>
      </border>
    </ndxf>
  </rcc>
  <rcc rId="17373" sId="1">
    <nc r="Q1844">
      <f>Q1845+Q1853</f>
    </nc>
  </rcc>
  <rcc rId="17374" sId="1">
    <oc r="B1843" t="inlineStr">
      <is>
        <t>Шелаболихинский район, с. Шелаболиха, ул. Строительная, 
д. 1</t>
      </is>
    </oc>
    <nc r="B1843" t="inlineStr">
      <is>
        <t>Шелаболихинский район, с. Шелаболиха, 
ул. Строительная, д. 1</t>
      </is>
    </nc>
  </rcc>
  <rcv guid="{52C56C69-E76E-46A4-93DC-3FEF3C34E98B}" action="delete"/>
  <rdn rId="0" localSheetId="1" customView="1" name="Z_52C56C69_E76E_46A4_93DC_3FEF3C34E98B_.wvu.PrintArea" hidden="1" oldHidden="1">
    <formula>'Лист 1'!$A$1:$R$1877</formula>
    <oldFormula>'Лист 1'!$A$1:$R$1877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16921" sId="1">
    <oc r="B1285" t="inlineStr">
      <is>
        <t>Каменский район, г. Камень-на-Оби, пер. Осипенко, 
д. 2а</t>
      </is>
    </oc>
    <nc r="B1285" t="inlineStr">
      <is>
        <t>Каменский район, г. Камень-на-Оби, 
пер. Осипенко, д. 2а</t>
      </is>
    </nc>
  </rcc>
  <rcc rId="16922" sId="1">
    <oc r="B1286" t="inlineStr">
      <is>
        <t>Каменский район, г. Камень-на-Оби, ул. К.Маркса, 
д. 112а</t>
      </is>
    </oc>
    <nc r="B1286" t="inlineStr">
      <is>
        <t>Каменский район, г. Камень-на-Оби, 
ул. К.Маркса, д. 112а</t>
      </is>
    </nc>
  </rcc>
  <rcc rId="16923" sId="1">
    <oc r="B1288" t="inlineStr">
      <is>
        <t>Каменский район, г. Камень-на-Оби, ул. Красноармейская, 
д. 67</t>
      </is>
    </oc>
    <nc r="B1288" t="inlineStr">
      <is>
        <t>Каменский район, г. Камень-на-Оби, 
ул. Красноармейская, д. 67</t>
      </is>
    </nc>
  </rcc>
  <rcc rId="16924" sId="1">
    <oc r="B1294" t="inlineStr">
      <is>
        <t>Каменский район, г. Камень-на-Оби, ул. Стройотрядовская, 
д. 7</t>
      </is>
    </oc>
    <nc r="B1294" t="inlineStr">
      <is>
        <t>Каменский район, г. Камень-на-Оби, 
ул. Стройотрядовская, д. 7</t>
      </is>
    </nc>
  </rcc>
  <rfmt sheetId="1" sqref="C1255">
    <dxf>
      <alignment vertical="bottom" readingOrder="0"/>
    </dxf>
  </rfmt>
  <rfmt sheetId="1" sqref="C1255" start="0" length="2147483647">
    <dxf>
      <font>
        <b/>
      </font>
    </dxf>
  </rfmt>
  <rcc rId="16925" sId="1" numFmtId="4">
    <oc r="D1265">
      <v>806288</v>
    </oc>
    <nc r="D1265">
      <v>806287.47</v>
    </nc>
  </rcc>
  <rrc rId="16926" sId="1" ref="A277:XFD277" action="insertRow"/>
  <rm rId="16927" sheetId="1" source="A271:XFD271" destination="A277:XFD277" sourceSheetId="1">
    <rfmt sheetId="1" xfDxf="1" sqref="A277:XFD277" start="0" length="0">
      <dxf>
        <font>
          <sz val="14"/>
          <name val="Times New Roman"/>
          <scheme val="none"/>
        </font>
      </dxf>
    </rfmt>
    <rfmt sheetId="1" sqref="A277" start="0" length="0">
      <dxf>
        <font>
          <sz val="14"/>
          <color indexed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77" start="0" length="0">
      <dxf>
        <font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7" start="0" length="0">
      <dxf>
        <font>
          <sz val="14"/>
          <color indexed="8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77" start="0" length="0">
      <dxf>
        <font>
          <sz val="14"/>
          <color indexed="8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Q277" start="0" length="0">
      <dxf>
        <font>
          <sz val="14"/>
          <color indexed="8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928" sId="1" ref="A271:XFD271" action="deleteRow">
    <rfmt sheetId="1" xfDxf="1" sqref="A271:XFD271" start="0" length="0">
      <dxf>
        <font>
          <sz val="14"/>
          <name val="Times New Roman"/>
          <scheme val="none"/>
        </font>
      </dxf>
    </rfmt>
    <rfmt sheetId="1" sqref="A271" start="0" length="0">
      <dxf>
        <alignment horizontal="center" readingOrder="0"/>
      </dxf>
    </rfmt>
    <rfmt sheetId="1" sqref="K271" start="0" length="0">
      <dxf>
        <alignment horizontal="right" readingOrder="0"/>
      </dxf>
    </rfmt>
  </rrc>
  <rcc rId="16929" sId="1">
    <oc r="A271">
      <v>4</v>
    </oc>
    <nc r="A271">
      <v>3</v>
    </nc>
  </rcc>
  <rcc rId="16930" sId="1">
    <oc r="A272">
      <v>5</v>
    </oc>
    <nc r="A272">
      <v>4</v>
    </nc>
  </rcc>
  <rcc rId="16931" sId="1">
    <oc r="A273">
      <v>6</v>
    </oc>
    <nc r="A273">
      <v>5</v>
    </nc>
  </rcc>
  <rcc rId="16932" sId="1">
    <oc r="A276">
      <v>3</v>
    </oc>
    <nc r="A276">
      <v>2</v>
    </nc>
  </rcc>
  <rcc rId="16933" sId="1">
    <oc r="A277">
      <v>2</v>
    </oc>
    <nc r="A277">
      <v>3</v>
    </nc>
  </rcc>
  <rrc rId="16934" sId="1" ref="A1144:XFD1144" action="insertRow"/>
  <rm rId="16935" sheetId="1" source="A1139:XFD1139" destination="A1144:XFD1144" sourceSheetId="1">
    <undo index="0" exp="area" dr="C1138:C1139" r="C1137" sId="1"/>
    <undo index="0" exp="area" dr="D1138:D1139" r="D1137" sId="1"/>
    <rfmt sheetId="1" xfDxf="1" sqref="A1144:XFD1144" start="0" length="0"/>
    <rfmt sheetId="1" sqref="A1144" start="0" length="0">
      <dxf>
        <font>
          <sz val="14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144" start="0" length="0">
      <dxf>
        <font>
          <sz val="14"/>
          <color theme="1"/>
          <name val="Times New Roman"/>
          <scheme val="none"/>
        </font>
        <alignment horizontal="left" vertical="top" wrapText="1" readingOrder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44" start="0" length="0">
      <dxf>
        <font>
          <sz val="14"/>
          <color theme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44" start="0" length="0">
      <dxf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44" start="0" length="0">
      <dxf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Q11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44" start="0" length="0">
      <dxf/>
    </rfmt>
  </rm>
  <rrc rId="16936" sId="1" ref="A1139:XFD1139" action="deleteRow">
    <rfmt sheetId="1" xfDxf="1" sqref="A1139:XFD1139" start="0" length="0">
      <dxf>
        <font>
          <sz val="14"/>
          <name val="Times New Roman"/>
          <scheme val="none"/>
        </font>
      </dxf>
    </rfmt>
    <rfmt sheetId="1" sqref="A1139" start="0" length="0">
      <dxf>
        <alignment horizontal="center" readingOrder="0"/>
      </dxf>
    </rfmt>
    <rfmt sheetId="1" sqref="K1139" start="0" length="0">
      <dxf>
        <alignment horizontal="right" readingOrder="0"/>
      </dxf>
    </rfmt>
  </rrc>
  <rcc rId="16937" sId="1">
    <oc r="C1139">
      <f>SUM(C1140:C1142)</f>
    </oc>
    <nc r="C1139">
      <f>SUM(C1140:C1143)</f>
    </nc>
  </rcc>
  <rcc rId="16938" sId="1">
    <oc r="D1139">
      <f>SUM(D1140:D1142)</f>
    </oc>
    <nc r="D1139">
      <f>SUM(D1140:D1143)</f>
    </nc>
  </rcc>
  <rcc rId="16939" sId="1">
    <oc r="C1137">
      <f>SUM(C1138:C1143)</f>
    </oc>
    <nc r="C1137">
      <f>C1138</f>
    </nc>
  </rcc>
  <rcc rId="16940" sId="1">
    <oc r="D1137">
      <f>SUM(D1138:D1143)</f>
    </oc>
    <nc r="D1137">
      <f>D1138</f>
    </nc>
  </rcc>
  <rcc rId="16941" sId="1">
    <oc r="A1143">
      <v>2</v>
    </oc>
    <nc r="A1143">
      <v>4</v>
    </nc>
  </rcc>
  <rcc rId="16942" sId="1" numFmtId="4">
    <nc r="G1192">
      <v>500</v>
    </nc>
  </rcc>
  <rfmt sheetId="1" sqref="G1192">
    <dxf>
      <fill>
        <patternFill>
          <bgColor theme="0"/>
        </patternFill>
      </fill>
    </dxf>
  </rfmt>
  <rcc rId="16943" sId="1" numFmtId="4">
    <nc r="K1190">
      <v>500</v>
    </nc>
  </rcc>
  <rfmt sheetId="1" sqref="K1190">
    <dxf>
      <fill>
        <patternFill>
          <bgColor theme="0"/>
        </patternFill>
      </fill>
    </dxf>
  </rfmt>
  <rcc rId="16944" sId="1" numFmtId="4">
    <nc r="O1190">
      <v>500</v>
    </nc>
  </rcc>
  <rfmt sheetId="1" sqref="O1190">
    <dxf>
      <fill>
        <patternFill>
          <bgColor theme="0"/>
        </patternFill>
      </fill>
    </dxf>
  </rfmt>
  <rcc rId="16945" sId="1">
    <oc r="C1219">
      <f>C1220</f>
    </oc>
    <nc r="C1219">
      <f>C1220</f>
    </nc>
  </rcc>
  <rcc rId="16946" sId="1">
    <oc r="D1219">
      <f>D1220</f>
    </oc>
    <nc r="D1219">
      <f>D1220</f>
    </nc>
  </rcc>
  <rcc rId="16947" sId="1">
    <oc r="E1219">
      <f>E1220</f>
    </oc>
    <nc r="E1219">
      <f>E1220</f>
    </nc>
  </rcc>
  <rcc rId="16948" sId="1">
    <oc r="F1219">
      <f>F1220</f>
    </oc>
    <nc r="F1219">
      <f>F1220</f>
    </nc>
  </rcc>
  <rcc rId="16949" sId="1">
    <oc r="G1219">
      <f>G1220</f>
    </oc>
    <nc r="G1219">
      <f>G1220</f>
    </nc>
  </rcc>
  <rcc rId="16950" sId="1">
    <oc r="H1219">
      <f>H1220</f>
    </oc>
    <nc r="H1219">
      <f>H1220</f>
    </nc>
  </rcc>
  <rcc rId="16951" sId="1">
    <oc r="I1219">
      <f>I1220</f>
    </oc>
    <nc r="I1219">
      <f>I1220</f>
    </nc>
  </rcc>
  <rcc rId="16952" sId="1">
    <oc r="J1219">
      <f>J1220</f>
    </oc>
    <nc r="J1219">
      <f>J1220</f>
    </nc>
  </rcc>
  <rcc rId="16953" sId="1">
    <oc r="K1219">
      <f>K1220</f>
    </oc>
    <nc r="K1219">
      <f>K1220</f>
    </nc>
  </rcc>
  <rcc rId="16954" sId="1">
    <oc r="L1219">
      <f>L1220</f>
    </oc>
    <nc r="L1219">
      <f>L1220</f>
    </nc>
  </rcc>
  <rcc rId="16955" sId="1">
    <oc r="M1219">
      <f>M1220</f>
    </oc>
    <nc r="M1219">
      <f>M1220</f>
    </nc>
  </rcc>
  <rcc rId="16956" sId="1">
    <oc r="N1219">
      <f>N1220</f>
    </oc>
    <nc r="N1219">
      <f>N1220</f>
    </nc>
  </rcc>
  <rcc rId="16957" sId="1">
    <oc r="O1219">
      <f>O1220</f>
    </oc>
    <nc r="O1219">
      <f>O1220</f>
    </nc>
  </rcc>
  <rcc rId="16958" sId="1">
    <oc r="P1219">
      <f>P1220</f>
    </oc>
    <nc r="P1219">
      <f>P1220</f>
    </nc>
  </rcc>
  <rcc rId="16959" sId="1">
    <oc r="Q1219">
      <f>Q1220</f>
    </oc>
    <nc r="Q1219">
      <f>Q1220</f>
    </nc>
  </rcc>
  <rcc rId="16960" sId="1">
    <oc r="C1220">
      <f>SUM(C1221:C1225)</f>
    </oc>
    <nc r="C1220">
      <f>SUM(C1221:C1225)</f>
    </nc>
  </rcc>
  <rcc rId="16961" sId="1">
    <oc r="D1220">
      <f>SUM(D1221:D1225)</f>
    </oc>
    <nc r="D1220">
      <f>SUM(D1221:D1225)</f>
    </nc>
  </rcc>
  <rcc rId="16962" sId="1">
    <oc r="E1220">
      <f>SUM(E1221:E1225)</f>
    </oc>
    <nc r="E1220">
      <f>SUM(E1221:E1225)</f>
    </nc>
  </rcc>
  <rcc rId="16963" sId="1">
    <oc r="F1220">
      <f>SUM(F1221:F1225)</f>
    </oc>
    <nc r="F1220">
      <f>SUM(F1221:F1225)</f>
    </nc>
  </rcc>
  <rcc rId="16964" sId="1">
    <oc r="G1220">
      <f>SUM(G1221:G1225)</f>
    </oc>
    <nc r="G1220">
      <f>SUM(G1221:G1225)</f>
    </nc>
  </rcc>
  <rcc rId="16965" sId="1">
    <oc r="H1220">
      <f>SUM(H1221:H1225)</f>
    </oc>
    <nc r="H1220">
      <f>SUM(H1221:H1225)</f>
    </nc>
  </rcc>
  <rcc rId="16966" sId="1">
    <oc r="I1220">
      <f>SUM(I1221:I1225)</f>
    </oc>
    <nc r="I1220">
      <f>SUM(I1221:I1225)</f>
    </nc>
  </rcc>
  <rcc rId="16967" sId="1">
    <oc r="J1220">
      <f>SUM(J1221:J1225)</f>
    </oc>
    <nc r="J1220">
      <f>SUM(J1221:J1225)</f>
    </nc>
  </rcc>
  <rcc rId="16968" sId="1">
    <oc r="K1220">
      <f>SUM(K1221:K1225)</f>
    </oc>
    <nc r="K1220">
      <f>SUM(K1221:K1225)</f>
    </nc>
  </rcc>
  <rcc rId="16969" sId="1">
    <oc r="L1220">
      <f>SUM(L1221:L1225)</f>
    </oc>
    <nc r="L1220">
      <f>SUM(L1221:L1225)</f>
    </nc>
  </rcc>
  <rcc rId="16970" sId="1">
    <oc r="M1220">
      <f>SUM(M1221:M1225)</f>
    </oc>
    <nc r="M1220">
      <f>SUM(M1221:M1225)</f>
    </nc>
  </rcc>
  <rcc rId="16971" sId="1">
    <oc r="N1220">
      <f>SUM(N1221:N1225)</f>
    </oc>
    <nc r="N1220">
      <f>SUM(N1221:N1225)</f>
    </nc>
  </rcc>
  <rcc rId="16972" sId="1">
    <oc r="O1220">
      <f>SUM(O1221:O1225)</f>
    </oc>
    <nc r="O1220">
      <f>SUM(O1221:O1225)</f>
    </nc>
  </rcc>
  <rcc rId="16973" sId="1">
    <oc r="P1220">
      <f>SUM(P1221:P1225)</f>
    </oc>
    <nc r="P1220">
      <f>SUM(P1221:P1225)</f>
    </nc>
  </rcc>
  <rcc rId="16974" sId="1">
    <oc r="Q1220">
      <f>SUM(Q1221:Q1225)</f>
    </oc>
    <nc r="Q1220">
      <f>SUM(Q1221:Q1225)</f>
    </nc>
  </rcc>
  <rcc rId="16975" sId="1">
    <oc r="C1221">
      <f>H1221+L1221+P1221</f>
    </oc>
    <nc r="C1221">
      <f>H1221+L1221+P1221</f>
    </nc>
  </rcc>
  <rcc rId="16976" sId="1">
    <oc r="C1222">
      <f>H1222+L1222+P1222</f>
    </oc>
    <nc r="C1222">
      <f>H1222+L1222+P1222</f>
    </nc>
  </rcc>
  <rcc rId="16977" sId="1">
    <oc r="C1223">
      <f>H1223+N1223</f>
    </oc>
    <nc r="C1223">
      <f>H1223+N1223</f>
    </nc>
  </rcc>
  <rcc rId="16978" sId="1" numFmtId="4">
    <oc r="N1223" t="inlineStr">
      <is>
        <t>определяется в соотвествии с проектно-сметной документацией</t>
      </is>
    </oc>
    <nc r="N1223">
      <v>1035.48</v>
    </nc>
  </rcc>
  <rcc rId="16979" sId="1">
    <oc r="C1224">
      <f>D1224+L1224+N1224+P1224+Q1224</f>
    </oc>
    <nc r="C1224">
      <f>D1224+L1224+N1224+P1224+Q1224</f>
    </nc>
  </rcc>
  <rcc rId="16980" sId="1" numFmtId="4">
    <nc r="N1224">
      <v>1035.48</v>
    </nc>
  </rcc>
  <rcc rId="16981" sId="1">
    <oc r="C1225">
      <f>D1225+L1225+N1225+P1225+Q1225</f>
    </oc>
    <nc r="C1225">
      <f>D1225+L1225+N1225+P1225+Q1225</f>
    </nc>
  </rcc>
  <rcc rId="16982" sId="1" numFmtId="4">
    <oc r="N1225" t="inlineStr">
      <is>
        <t>определяется в соотвествии с проектно-сметной документацией</t>
      </is>
    </oc>
    <nc r="N1225">
      <v>1035.48</v>
    </nc>
  </rcc>
  <rfmt sheetId="1" sqref="C1219:Q1225">
    <dxf>
      <fill>
        <patternFill>
          <bgColor theme="0"/>
        </patternFill>
      </fill>
    </dxf>
  </rfmt>
  <rfmt sheetId="1" sqref="C1219:Q1225" start="0" length="2147483647">
    <dxf>
      <font>
        <color auto="1"/>
      </font>
    </dxf>
  </rfmt>
  <rcc rId="16983" sId="1" numFmtId="4">
    <oc r="P1224" t="inlineStr">
      <is>
        <t>44415.8</t>
      </is>
    </oc>
    <nc r="P1224">
      <v>44415.8</v>
    </nc>
  </rcc>
  <rcc rId="16984" sId="1" odxf="1" dxf="1">
    <oc r="B1220" t="inlineStr">
      <is>
        <t>Итого по Заринскому району за 2017 год</t>
      </is>
    </oc>
    <nc r="B1220" t="inlineStr">
      <is>
        <t>Итого по Заринскому району за 2019 год</t>
      </is>
    </nc>
    <odxf/>
    <ndxf/>
  </rcc>
  <rm rId="16985" sheetId="1" source="B1220" destination="A1220" sourceSheetId="1">
    <rfmt sheetId="1" sqref="A1220" start="0" length="0">
      <dxf>
        <font>
          <b/>
          <sz val="14"/>
          <color indexed="8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fmt sheetId="1" sqref="A1220">
    <dxf>
      <alignment wrapText="0" readingOrder="0"/>
    </dxf>
  </rfmt>
  <rcv guid="{52C56C69-E76E-46A4-93DC-3FEF3C34E98B}" action="delete"/>
  <rdn rId="0" localSheetId="1" customView="1" name="Z_52C56C69_E76E_46A4_93DC_3FEF3C34E98B_.wvu.PrintArea" hidden="1" oldHidden="1">
    <formula>'Лист 1'!$A$1:$R$1879</formula>
    <oldFormula>'Лист 1'!$A$1:$R$1879</oldFormula>
  </rdn>
  <rdn rId="0" localSheetId="1" customView="1" name="Z_52C56C69_E76E_46A4_93DC_3FEF3C34E98B_.wvu.PrintTitles" hidden="1" oldHidden="1">
    <formula>'Лист 1'!$17:$17</formula>
    <oldFormula>'Лист 1'!$17:$17</oldFormula>
  </rdn>
  <rcv guid="{52C56C69-E76E-46A4-93DC-3FEF3C34E98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EE4ACD2_B9AF_4876_B960_5681EEDBB921_.wvu.PrintArea" hidden="1" oldHidden="1">
    <formula>'Лист 1'!$A$1:$Q$1856</formula>
  </rdn>
  <rdn rId="0" localSheetId="1" customView="1" name="Z_6EE4ACD2_B9AF_4876_B960_5681EEDBB921_.wvu.PrintTitles" hidden="1" oldHidden="1">
    <formula>'Лист 1'!$17:$17</formula>
  </rdn>
  <rdn rId="0" localSheetId="1" customView="1" name="Z_6EE4ACD2_B9AF_4876_B960_5681EEDBB921_.wvu.FilterData" hidden="1" oldHidden="1">
    <formula>'Лист 1'!$A$14:$S$1840</formula>
  </rdn>
  <rcv guid="{6EE4ACD2-B9AF-4876-B960-5681EEDBB9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EE4ACD2-B9AF-4876-B960-5681EEDBB921}" action="delete"/>
  <rdn rId="0" localSheetId="1" customView="1" name="Z_6EE4ACD2_B9AF_4876_B960_5681EEDBB921_.wvu.PrintArea" hidden="1" oldHidden="1">
    <formula>'Лист 1'!$A$1:$Q$1856</formula>
    <oldFormula>'Лист 1'!$A$1:$Q$1856</oldFormula>
  </rdn>
  <rdn rId="0" localSheetId="1" customView="1" name="Z_6EE4ACD2_B9AF_4876_B960_5681EEDBB921_.wvu.PrintTitles" hidden="1" oldHidden="1">
    <formula>'Лист 1'!$17:$17</formula>
    <oldFormula>'Лист 1'!$17:$17</oldFormula>
  </rdn>
  <rdn rId="0" localSheetId="1" customView="1" name="Z_6EE4ACD2_B9AF_4876_B960_5681EEDBB921_.wvu.FilterData" hidden="1" oldHidden="1">
    <formula>'Лист 1'!$A$14:$S$1840</formula>
    <oldFormula>'Лист 1'!$A$14:$S$1840</oldFormula>
  </rdn>
  <rcv guid="{6EE4ACD2-B9AF-4876-B960-5681EEDBB9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EE4ACD2-B9AF-4876-B960-5681EEDBB921}" action="delete"/>
  <rdn rId="0" localSheetId="1" customView="1" name="Z_6EE4ACD2_B9AF_4876_B960_5681EEDBB921_.wvu.PrintArea" hidden="1" oldHidden="1">
    <formula>'Лист 1'!$A$1:$Q$1856</formula>
    <oldFormula>'Лист 1'!$A$1:$Q$1856</oldFormula>
  </rdn>
  <rdn rId="0" localSheetId="1" customView="1" name="Z_6EE4ACD2_B9AF_4876_B960_5681EEDBB921_.wvu.PrintTitles" hidden="1" oldHidden="1">
    <formula>'Лист 1'!$17:$17</formula>
    <oldFormula>'Лист 1'!$17:$17</oldFormula>
  </rdn>
  <rdn rId="0" localSheetId="1" customView="1" name="Z_6EE4ACD2_B9AF_4876_B960_5681EEDBB921_.wvu.FilterData" hidden="1" oldHidden="1">
    <formula>'Лист 1'!$A$14:$S$1840</formula>
    <oldFormula>'Лист 1'!$A$14:$S$1840</oldFormula>
  </rdn>
  <rcv guid="{6EE4ACD2-B9AF-4876-B960-5681EEDBB921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88D926DE-0D32-48F0-9720-BB782EFEB947}" name="Pinyaskin" id="-607650038" dateTime="2016-09-16T10:22:27"/>
  <userInfo guid="{48F91FE0-28A1-4E61-BFA2-63468FF8D89E}" name="Pinyaskin" id="-607651875" dateTime="2016-09-27T12:38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44"/>
  <sheetViews>
    <sheetView tabSelected="1" view="pageBreakPreview" topLeftCell="A1472" zoomScale="60" workbookViewId="0">
      <selection activeCell="B831" sqref="B831"/>
    </sheetView>
  </sheetViews>
  <sheetFormatPr defaultColWidth="8.88671875" defaultRowHeight="18" x14ac:dyDescent="0.35"/>
  <cols>
    <col min="1" max="1" width="7" style="4" customWidth="1"/>
    <col min="2" max="2" width="73.6640625" style="2" customWidth="1"/>
    <col min="3" max="3" width="22.88671875" style="2" bestFit="1" customWidth="1"/>
    <col min="4" max="4" width="21.88671875" style="2" bestFit="1" customWidth="1"/>
    <col min="5" max="5" width="15.44140625" style="2" customWidth="1"/>
    <col min="6" max="6" width="20.6640625" style="2" bestFit="1" customWidth="1"/>
    <col min="7" max="7" width="20.5546875" style="2" bestFit="1" customWidth="1"/>
    <col min="8" max="8" width="22.33203125" style="2" bestFit="1" customWidth="1"/>
    <col min="9" max="10" width="20.5546875" style="2" bestFit="1" customWidth="1"/>
    <col min="11" max="11" width="20.6640625" style="80" bestFit="1" customWidth="1"/>
    <col min="12" max="12" width="20.88671875" style="2" bestFit="1" customWidth="1"/>
    <col min="13" max="13" width="20.5546875" style="2" bestFit="1" customWidth="1"/>
    <col min="14" max="14" width="18.33203125" style="2" customWidth="1"/>
    <col min="15" max="15" width="17.5546875" style="2" customWidth="1"/>
    <col min="16" max="16" width="20.88671875" style="2" bestFit="1" customWidth="1"/>
    <col min="17" max="17" width="21.5546875" style="2" customWidth="1"/>
    <col min="18" max="18" width="16.33203125" style="2" customWidth="1"/>
    <col min="19" max="19" width="8.88671875" style="2"/>
    <col min="20" max="20" width="22.6640625" style="2" customWidth="1"/>
    <col min="21" max="21" width="16.33203125" style="2" customWidth="1"/>
    <col min="22" max="22" width="20.33203125" style="2" customWidth="1"/>
    <col min="23" max="25" width="8.88671875" style="2"/>
    <col min="26" max="26" width="12.109375" style="2" customWidth="1"/>
    <col min="27" max="27" width="8.88671875" style="2"/>
    <col min="28" max="28" width="12.44140625" style="2" customWidth="1"/>
    <col min="29" max="29" width="8.88671875" style="2"/>
    <col min="30" max="30" width="12.109375" style="2" customWidth="1"/>
    <col min="31" max="33" width="8.88671875" style="2"/>
    <col min="34" max="34" width="13.109375" style="2" customWidth="1"/>
    <col min="35" max="35" width="12.44140625" style="2" customWidth="1"/>
    <col min="36" max="16384" width="8.88671875" style="2"/>
  </cols>
  <sheetData>
    <row r="1" spans="1:17" ht="32.4" x14ac:dyDescent="0.35">
      <c r="M1" s="430" t="s">
        <v>1759</v>
      </c>
      <c r="N1" s="430"/>
      <c r="O1" s="430"/>
      <c r="P1" s="430"/>
      <c r="Q1" s="430"/>
    </row>
    <row r="2" spans="1:17" ht="32.4" x14ac:dyDescent="0.35">
      <c r="M2" s="430" t="s">
        <v>25</v>
      </c>
      <c r="N2" s="430"/>
      <c r="O2" s="430"/>
      <c r="P2" s="430"/>
      <c r="Q2" s="430"/>
    </row>
    <row r="3" spans="1:17" ht="32.4" x14ac:dyDescent="0.35">
      <c r="M3" s="430" t="s">
        <v>26</v>
      </c>
      <c r="N3" s="430"/>
      <c r="O3" s="430"/>
      <c r="P3" s="430"/>
      <c r="Q3" s="430"/>
    </row>
    <row r="4" spans="1:17" ht="32.4" x14ac:dyDescent="0.35">
      <c r="M4" s="430" t="s">
        <v>27</v>
      </c>
      <c r="N4" s="430"/>
      <c r="O4" s="430"/>
      <c r="P4" s="430"/>
      <c r="Q4" s="430"/>
    </row>
    <row r="5" spans="1:17" ht="32.4" x14ac:dyDescent="0.35">
      <c r="M5" s="430" t="s">
        <v>1765</v>
      </c>
      <c r="N5" s="430"/>
      <c r="O5" s="430"/>
      <c r="P5" s="430"/>
      <c r="Q5" s="430"/>
    </row>
    <row r="6" spans="1:17" ht="46.2" customHeight="1" x14ac:dyDescent="0.35"/>
    <row r="7" spans="1:17" ht="45.6" customHeight="1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81"/>
      <c r="L7" s="1"/>
      <c r="M7" s="1"/>
      <c r="N7" s="1"/>
      <c r="O7" s="1"/>
      <c r="P7" s="1"/>
    </row>
    <row r="8" spans="1:17" ht="58.5" customHeight="1" x14ac:dyDescent="0.55000000000000004">
      <c r="A8" s="433" t="s">
        <v>1760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21.75" customHeight="1" x14ac:dyDescent="0.35">
      <c r="A9" s="395"/>
    </row>
    <row r="10" spans="1:17" ht="21.75" customHeight="1" x14ac:dyDescent="0.35">
      <c r="A10" s="446"/>
      <c r="B10" s="446"/>
      <c r="C10" s="446"/>
      <c r="D10" s="446"/>
      <c r="E10" s="446"/>
      <c r="F10" s="67"/>
    </row>
    <row r="11" spans="1:17" ht="20.25" customHeight="1" x14ac:dyDescent="0.35">
      <c r="A11" s="446"/>
      <c r="B11" s="446"/>
      <c r="C11" s="446"/>
      <c r="D11" s="446"/>
      <c r="E11" s="446"/>
      <c r="F11" s="67"/>
    </row>
    <row r="12" spans="1:17" ht="4.5" customHeight="1" x14ac:dyDescent="0.35">
      <c r="A12" s="446"/>
      <c r="B12" s="446"/>
      <c r="C12" s="446"/>
      <c r="D12" s="446"/>
      <c r="E12" s="446"/>
      <c r="F12" s="67"/>
    </row>
    <row r="13" spans="1:17" ht="44.4" customHeight="1" x14ac:dyDescent="0.35">
      <c r="A13" s="446"/>
      <c r="B13" s="446"/>
      <c r="C13" s="446"/>
      <c r="D13" s="446"/>
      <c r="E13" s="446"/>
      <c r="F13" s="67"/>
    </row>
    <row r="14" spans="1:17" ht="52.2" customHeight="1" x14ac:dyDescent="0.35">
      <c r="A14" s="435" t="s">
        <v>0</v>
      </c>
      <c r="B14" s="438" t="s">
        <v>1</v>
      </c>
      <c r="C14" s="438" t="s">
        <v>2</v>
      </c>
      <c r="D14" s="440" t="s">
        <v>1749</v>
      </c>
      <c r="E14" s="441"/>
      <c r="F14" s="441"/>
      <c r="G14" s="441"/>
      <c r="H14" s="441"/>
      <c r="I14" s="441"/>
      <c r="J14" s="441"/>
      <c r="K14" s="441"/>
      <c r="L14" s="441"/>
      <c r="M14" s="441"/>
      <c r="N14" s="442"/>
      <c r="O14" s="447" t="s">
        <v>1758</v>
      </c>
      <c r="P14" s="447"/>
      <c r="Q14" s="447"/>
    </row>
    <row r="15" spans="1:17" ht="162" customHeight="1" x14ac:dyDescent="0.35">
      <c r="A15" s="436"/>
      <c r="B15" s="445"/>
      <c r="C15" s="439"/>
      <c r="D15" s="396" t="s">
        <v>1750</v>
      </c>
      <c r="E15" s="443" t="s">
        <v>1751</v>
      </c>
      <c r="F15" s="444"/>
      <c r="G15" s="443" t="s">
        <v>1752</v>
      </c>
      <c r="H15" s="444"/>
      <c r="I15" s="443" t="s">
        <v>1753</v>
      </c>
      <c r="J15" s="444"/>
      <c r="K15" s="443" t="s">
        <v>1754</v>
      </c>
      <c r="L15" s="444"/>
      <c r="M15" s="443" t="s">
        <v>1755</v>
      </c>
      <c r="N15" s="444"/>
      <c r="O15" s="431" t="s">
        <v>1756</v>
      </c>
      <c r="P15" s="432"/>
      <c r="Q15" s="397" t="s">
        <v>1757</v>
      </c>
    </row>
    <row r="16" spans="1:17" ht="25.2" customHeight="1" x14ac:dyDescent="0.35">
      <c r="A16" s="437"/>
      <c r="B16" s="439"/>
      <c r="C16" s="396" t="s">
        <v>3</v>
      </c>
      <c r="D16" s="396" t="s">
        <v>3</v>
      </c>
      <c r="E16" s="396" t="s">
        <v>4</v>
      </c>
      <c r="F16" s="396" t="s">
        <v>3</v>
      </c>
      <c r="G16" s="396" t="s">
        <v>5</v>
      </c>
      <c r="H16" s="396" t="s">
        <v>3</v>
      </c>
      <c r="I16" s="396" t="s">
        <v>5</v>
      </c>
      <c r="J16" s="396" t="s">
        <v>3</v>
      </c>
      <c r="K16" s="398" t="s">
        <v>5</v>
      </c>
      <c r="L16" s="396" t="s">
        <v>3</v>
      </c>
      <c r="M16" s="396" t="s">
        <v>6</v>
      </c>
      <c r="N16" s="396" t="s">
        <v>3</v>
      </c>
      <c r="O16" s="396" t="s">
        <v>5</v>
      </c>
      <c r="P16" s="405" t="s">
        <v>3</v>
      </c>
      <c r="Q16" s="399" t="s">
        <v>3</v>
      </c>
    </row>
    <row r="17" spans="1:18" ht="25.2" customHeight="1" x14ac:dyDescent="0.35">
      <c r="A17" s="400" t="s">
        <v>7</v>
      </c>
      <c r="B17" s="396" t="s">
        <v>8</v>
      </c>
      <c r="C17" s="401" t="s">
        <v>9</v>
      </c>
      <c r="D17" s="401" t="s">
        <v>10</v>
      </c>
      <c r="E17" s="401" t="s">
        <v>11</v>
      </c>
      <c r="F17" s="401" t="s">
        <v>12</v>
      </c>
      <c r="G17" s="401" t="s">
        <v>13</v>
      </c>
      <c r="H17" s="401" t="s">
        <v>14</v>
      </c>
      <c r="I17" s="401" t="s">
        <v>15</v>
      </c>
      <c r="J17" s="401" t="s">
        <v>16</v>
      </c>
      <c r="K17" s="402" t="s">
        <v>17</v>
      </c>
      <c r="L17" s="401" t="s">
        <v>18</v>
      </c>
      <c r="M17" s="401" t="s">
        <v>19</v>
      </c>
      <c r="N17" s="401" t="s">
        <v>20</v>
      </c>
      <c r="O17" s="401" t="s">
        <v>21</v>
      </c>
      <c r="P17" s="403" t="s">
        <v>22</v>
      </c>
      <c r="Q17" s="399" t="s">
        <v>23</v>
      </c>
    </row>
    <row r="18" spans="1:18" ht="25.2" customHeight="1" x14ac:dyDescent="0.35">
      <c r="A18" s="450" t="s">
        <v>24</v>
      </c>
      <c r="B18" s="451"/>
      <c r="C18" s="406">
        <f t="shared" ref="C18:Q18" si="0">C22+C30+C267+C284+C444+C495+C598+C881+C931+C951+C997+C1005+C1023+C1084+C1101+C1116+C1129+C1132+C1163+C1172+C1180+C1198+C1205+C1231+C1246+C1252+C1299+C1308+C1326+C1345+C1349+C1355+C1392+C1399+C1407+C1440+C1471+C1491+C1498+C1558+C1565+C1617+C1626+C1644+C1674+C1678+C1687+C1690+C1693+C1704+C1729+C1747+C1759+C1768+C1774+C1781+C1787+C1805+C1795+C1811+C1823+C1030+C1724</f>
        <v>4242381679.4436998</v>
      </c>
      <c r="D18" s="407">
        <f t="shared" si="0"/>
        <v>825567165.78670001</v>
      </c>
      <c r="E18" s="407">
        <f t="shared" si="0"/>
        <v>363</v>
      </c>
      <c r="F18" s="407">
        <f t="shared" si="0"/>
        <v>692830147.50999999</v>
      </c>
      <c r="G18" s="407">
        <f t="shared" si="0"/>
        <v>1532055.6529999999</v>
      </c>
      <c r="H18" s="407">
        <f t="shared" si="0"/>
        <v>1875061930.5641999</v>
      </c>
      <c r="I18" s="407">
        <f t="shared" si="0"/>
        <v>43900.560000000005</v>
      </c>
      <c r="J18" s="407">
        <f t="shared" si="0"/>
        <v>31641891.582999997</v>
      </c>
      <c r="K18" s="407">
        <f t="shared" si="0"/>
        <v>393548.82999999996</v>
      </c>
      <c r="L18" s="407">
        <f t="shared" si="0"/>
        <v>237754622.47699997</v>
      </c>
      <c r="M18" s="407">
        <f t="shared" si="0"/>
        <v>41317.80000000001</v>
      </c>
      <c r="N18" s="407">
        <f t="shared" si="0"/>
        <v>81731702.602400005</v>
      </c>
      <c r="O18" s="407">
        <f t="shared" si="0"/>
        <v>805425.24000000022</v>
      </c>
      <c r="P18" s="407">
        <f t="shared" si="0"/>
        <v>239074910.42240003</v>
      </c>
      <c r="Q18" s="407">
        <f t="shared" si="0"/>
        <v>257823308.49799997</v>
      </c>
      <c r="R18" s="67"/>
    </row>
    <row r="19" spans="1:18" ht="25.2" customHeight="1" x14ac:dyDescent="0.35">
      <c r="A19" s="450" t="s">
        <v>28</v>
      </c>
      <c r="B19" s="451"/>
      <c r="C19" s="406">
        <f t="shared" ref="C19:Q19" si="1">C23+C31+C268+C285+C445+C496+C599+C882+C932+C952+C1031+C1085+C1102+C1117+C1164+C1173+C1181+C1206+C1232+C1253+C1309+C1327+C1356+C1393+C1400+C1408+C1441+C1472+C1499+C1566+C1618+C1627+C1645+C1679+C1691+C1730+C1748+C1760+C1775+C1788+C1796+C1812+C1492</f>
        <v>889932377.09580004</v>
      </c>
      <c r="D19" s="407">
        <f t="shared" si="1"/>
        <v>43168120.862999998</v>
      </c>
      <c r="E19" s="407">
        <f t="shared" si="1"/>
        <v>137</v>
      </c>
      <c r="F19" s="407">
        <f t="shared" si="1"/>
        <v>245601588</v>
      </c>
      <c r="G19" s="407">
        <f t="shared" si="1"/>
        <v>167410.68999999997</v>
      </c>
      <c r="H19" s="407">
        <f t="shared" si="1"/>
        <v>474515462.91980004</v>
      </c>
      <c r="I19" s="407">
        <f t="shared" si="1"/>
        <v>1912.3</v>
      </c>
      <c r="J19" s="407">
        <f t="shared" si="1"/>
        <v>1890204.54</v>
      </c>
      <c r="K19" s="407">
        <f t="shared" si="1"/>
        <v>11124.6</v>
      </c>
      <c r="L19" s="407">
        <f t="shared" si="1"/>
        <v>21285700.642999999</v>
      </c>
      <c r="M19" s="407">
        <f t="shared" si="1"/>
        <v>1987.12</v>
      </c>
      <c r="N19" s="407">
        <f t="shared" si="1"/>
        <v>4206686.6899999995</v>
      </c>
      <c r="O19" s="407">
        <f t="shared" si="1"/>
        <v>4238.46</v>
      </c>
      <c r="P19" s="407">
        <f t="shared" si="1"/>
        <v>10108267</v>
      </c>
      <c r="Q19" s="407">
        <f t="shared" si="1"/>
        <v>89340346.440000013</v>
      </c>
      <c r="R19" s="67"/>
    </row>
    <row r="20" spans="1:18" ht="25.2" customHeight="1" x14ac:dyDescent="0.35">
      <c r="A20" s="450" t="s">
        <v>29</v>
      </c>
      <c r="B20" s="451"/>
      <c r="C20" s="406">
        <f t="shared" ref="C20:Q20" si="2">C25+C110+C274+C337+C458+C515+C642+C888+C939+C957+C1024+C1036+C1089+C1106+C1119+C1130+C1133+C1166+C1175+C1183+C1209+C1234+C1247+C1262+C1300+C1312+C1329+C1350+C1360+C1395+C1402+C1412+C1451+C1476+C1505+C1559+C1620+C1631+C1647+C1681+C1694+C1705+C1725+C1732+C1750+C1762+C1778+C1782+C1790+C1798+C1814+C1824+C1494</f>
        <v>1474915046.198</v>
      </c>
      <c r="D20" s="407">
        <f t="shared" si="2"/>
        <v>312754864.32900006</v>
      </c>
      <c r="E20" s="407">
        <f t="shared" si="2"/>
        <v>145</v>
      </c>
      <c r="F20" s="407">
        <f t="shared" si="2"/>
        <v>280009137.65000004</v>
      </c>
      <c r="G20" s="407">
        <f t="shared" si="2"/>
        <v>212035.91700000002</v>
      </c>
      <c r="H20" s="407">
        <f t="shared" si="2"/>
        <v>622267592.91799986</v>
      </c>
      <c r="I20" s="407">
        <f t="shared" si="2"/>
        <v>20398.460000000003</v>
      </c>
      <c r="J20" s="407">
        <f t="shared" si="2"/>
        <v>10700510.4</v>
      </c>
      <c r="K20" s="407">
        <f t="shared" si="2"/>
        <v>109936.82</v>
      </c>
      <c r="L20" s="407">
        <f t="shared" si="2"/>
        <v>60137181.981000006</v>
      </c>
      <c r="M20" s="407">
        <f t="shared" si="2"/>
        <v>15710.16</v>
      </c>
      <c r="N20" s="407">
        <f t="shared" si="2"/>
        <v>23508599.686000001</v>
      </c>
      <c r="O20" s="407">
        <f t="shared" si="2"/>
        <v>85085.849999999991</v>
      </c>
      <c r="P20" s="407">
        <f t="shared" si="2"/>
        <v>72327488.604000002</v>
      </c>
      <c r="Q20" s="407">
        <f t="shared" si="2"/>
        <v>92129670.629999995</v>
      </c>
      <c r="R20" s="67"/>
    </row>
    <row r="21" spans="1:18" ht="25.2" customHeight="1" x14ac:dyDescent="0.35">
      <c r="A21" s="448" t="s">
        <v>30</v>
      </c>
      <c r="B21" s="449"/>
      <c r="C21" s="406">
        <f t="shared" ref="C21:Q21" si="3">C28+C194+C389+C476+C543+C905+C945+C978+C998+C1006+C1026+C1065+C1095+C1110+C1124+C1135+C1177+C1186+C1199+C1216+C1249+C1276+C1304+C1314+C1331+C1346+C1352+C1366+C1397+C1405+C1424+C1461+C1485+C1531+C1561+C1569+C1623+C1638+C1667+C1675+C1684+C1688+C1698+C1718+C1727+C1734+C1754+C1766+C1785+C1792+C1800+C1806+C1820+C1832+C1496+C730+C1769+C278+C1168</f>
        <v>1877534256.1498995</v>
      </c>
      <c r="D21" s="407">
        <f t="shared" si="3"/>
        <v>469644180.59469992</v>
      </c>
      <c r="E21" s="407">
        <f t="shared" si="3"/>
        <v>81</v>
      </c>
      <c r="F21" s="407">
        <f t="shared" si="3"/>
        <v>167219421.86000001</v>
      </c>
      <c r="G21" s="407">
        <f t="shared" si="3"/>
        <v>275613.74599999998</v>
      </c>
      <c r="H21" s="407">
        <f t="shared" si="3"/>
        <v>778278874.72640002</v>
      </c>
      <c r="I21" s="407">
        <f t="shared" si="3"/>
        <v>21589.800000000003</v>
      </c>
      <c r="J21" s="407">
        <f t="shared" si="3"/>
        <v>19051176.642999999</v>
      </c>
      <c r="K21" s="407">
        <f t="shared" si="3"/>
        <v>272487.40999999992</v>
      </c>
      <c r="L21" s="407">
        <f t="shared" si="3"/>
        <v>156331739.85300004</v>
      </c>
      <c r="M21" s="407">
        <f t="shared" si="3"/>
        <v>23620.519999999997</v>
      </c>
      <c r="N21" s="407">
        <f t="shared" si="3"/>
        <v>54016416.226400003</v>
      </c>
      <c r="O21" s="407">
        <f t="shared" si="3"/>
        <v>716100.93</v>
      </c>
      <c r="P21" s="407">
        <f t="shared" si="3"/>
        <v>156639154.81840006</v>
      </c>
      <c r="Q21" s="407">
        <f t="shared" si="3"/>
        <v>76353291.428000003</v>
      </c>
      <c r="R21" s="67"/>
    </row>
    <row r="22" spans="1:18" ht="25.2" customHeight="1" x14ac:dyDescent="0.35">
      <c r="A22" s="408">
        <v>1</v>
      </c>
      <c r="B22" s="404" t="s">
        <v>34</v>
      </c>
      <c r="C22" s="333">
        <f>C23+C25+C28</f>
        <v>8027597</v>
      </c>
      <c r="D22" s="141">
        <f t="shared" ref="D22:Q22" si="4">D23+D25+D28</f>
        <v>788713</v>
      </c>
      <c r="E22" s="141">
        <f t="shared" si="4"/>
        <v>0</v>
      </c>
      <c r="F22" s="141">
        <f t="shared" si="4"/>
        <v>0</v>
      </c>
      <c r="G22" s="141">
        <f t="shared" si="4"/>
        <v>1723</v>
      </c>
      <c r="H22" s="141">
        <f t="shared" si="4"/>
        <v>6234899</v>
      </c>
      <c r="I22" s="141">
        <f t="shared" si="4"/>
        <v>300</v>
      </c>
      <c r="J22" s="141">
        <f t="shared" si="4"/>
        <v>585847</v>
      </c>
      <c r="K22" s="141">
        <f t="shared" si="4"/>
        <v>200</v>
      </c>
      <c r="L22" s="141">
        <f t="shared" si="4"/>
        <v>418138</v>
      </c>
      <c r="M22" s="141">
        <f t="shared" si="4"/>
        <v>0</v>
      </c>
      <c r="N22" s="141">
        <f t="shared" si="4"/>
        <v>0</v>
      </c>
      <c r="O22" s="141">
        <f t="shared" si="4"/>
        <v>0</v>
      </c>
      <c r="P22" s="141">
        <f t="shared" si="4"/>
        <v>0</v>
      </c>
      <c r="Q22" s="141">
        <f t="shared" si="4"/>
        <v>0</v>
      </c>
      <c r="R22" s="67"/>
    </row>
    <row r="23" spans="1:18" ht="25.2" customHeight="1" x14ac:dyDescent="0.35">
      <c r="A23" s="458" t="s">
        <v>362</v>
      </c>
      <c r="B23" s="459"/>
      <c r="C23" s="331">
        <f>C24</f>
        <v>1072786</v>
      </c>
      <c r="D23" s="138">
        <f t="shared" ref="D23:Q23" si="5">D24</f>
        <v>0</v>
      </c>
      <c r="E23" s="138">
        <f t="shared" si="5"/>
        <v>0</v>
      </c>
      <c r="F23" s="138">
        <f t="shared" si="5"/>
        <v>0</v>
      </c>
      <c r="G23" s="138">
        <f t="shared" si="5"/>
        <v>259</v>
      </c>
      <c r="H23" s="138">
        <f t="shared" si="5"/>
        <v>937225</v>
      </c>
      <c r="I23" s="138">
        <f t="shared" si="5"/>
        <v>70</v>
      </c>
      <c r="J23" s="138">
        <f t="shared" si="5"/>
        <v>135561</v>
      </c>
      <c r="K23" s="138">
        <f t="shared" si="5"/>
        <v>0</v>
      </c>
      <c r="L23" s="138">
        <f t="shared" si="5"/>
        <v>0</v>
      </c>
      <c r="M23" s="138">
        <f t="shared" si="5"/>
        <v>0</v>
      </c>
      <c r="N23" s="138">
        <f t="shared" si="5"/>
        <v>0</v>
      </c>
      <c r="O23" s="138">
        <f t="shared" si="5"/>
        <v>0</v>
      </c>
      <c r="P23" s="138">
        <f t="shared" si="5"/>
        <v>0</v>
      </c>
      <c r="Q23" s="138">
        <f t="shared" si="5"/>
        <v>0</v>
      </c>
      <c r="R23" s="67"/>
    </row>
    <row r="24" spans="1:18" ht="25.2" customHeight="1" x14ac:dyDescent="0.35">
      <c r="A24" s="22">
        <v>1</v>
      </c>
      <c r="B24" s="18" t="s">
        <v>405</v>
      </c>
      <c r="C24" s="332">
        <v>1072786</v>
      </c>
      <c r="D24" s="55"/>
      <c r="E24" s="409"/>
      <c r="F24" s="409"/>
      <c r="G24" s="409">
        <v>259</v>
      </c>
      <c r="H24" s="409">
        <v>937225</v>
      </c>
      <c r="I24" s="409">
        <v>70</v>
      </c>
      <c r="J24" s="409">
        <v>135561</v>
      </c>
      <c r="K24" s="55"/>
      <c r="L24" s="55"/>
      <c r="M24" s="233"/>
      <c r="N24" s="233"/>
      <c r="O24" s="233"/>
      <c r="P24" s="233"/>
      <c r="Q24" s="233"/>
      <c r="R24" s="67"/>
    </row>
    <row r="25" spans="1:18" ht="25.2" customHeight="1" x14ac:dyDescent="0.35">
      <c r="A25" s="458" t="s">
        <v>363</v>
      </c>
      <c r="B25" s="459"/>
      <c r="C25" s="333">
        <f>C26+C27</f>
        <v>3959111</v>
      </c>
      <c r="D25" s="141">
        <f t="shared" ref="D25:Q25" si="6">D26+D27</f>
        <v>522399</v>
      </c>
      <c r="E25" s="141">
        <f t="shared" si="6"/>
        <v>0</v>
      </c>
      <c r="F25" s="141">
        <f t="shared" si="6"/>
        <v>0</v>
      </c>
      <c r="G25" s="141">
        <f t="shared" si="6"/>
        <v>744</v>
      </c>
      <c r="H25" s="141">
        <f t="shared" si="6"/>
        <v>2692260</v>
      </c>
      <c r="I25" s="141">
        <f t="shared" si="6"/>
        <v>140</v>
      </c>
      <c r="J25" s="141">
        <f t="shared" si="6"/>
        <v>326314</v>
      </c>
      <c r="K25" s="141">
        <f t="shared" si="6"/>
        <v>200</v>
      </c>
      <c r="L25" s="141">
        <f t="shared" si="6"/>
        <v>418138</v>
      </c>
      <c r="M25" s="141">
        <f t="shared" si="6"/>
        <v>0</v>
      </c>
      <c r="N25" s="141">
        <f t="shared" si="6"/>
        <v>0</v>
      </c>
      <c r="O25" s="141">
        <f t="shared" si="6"/>
        <v>0</v>
      </c>
      <c r="P25" s="141">
        <f t="shared" si="6"/>
        <v>0</v>
      </c>
      <c r="Q25" s="141">
        <f t="shared" si="6"/>
        <v>0</v>
      </c>
      <c r="R25" s="67"/>
    </row>
    <row r="26" spans="1:18" ht="25.2" customHeight="1" x14ac:dyDescent="0.35">
      <c r="A26" s="22">
        <v>1</v>
      </c>
      <c r="B26" s="18" t="s">
        <v>404</v>
      </c>
      <c r="C26" s="332">
        <v>1933325</v>
      </c>
      <c r="D26" s="55"/>
      <c r="E26" s="409"/>
      <c r="F26" s="409"/>
      <c r="G26" s="409">
        <v>372</v>
      </c>
      <c r="H26" s="409">
        <v>1346130</v>
      </c>
      <c r="I26" s="409">
        <v>70</v>
      </c>
      <c r="J26" s="409">
        <v>169057</v>
      </c>
      <c r="K26" s="55">
        <v>200</v>
      </c>
      <c r="L26" s="55">
        <v>418138</v>
      </c>
      <c r="M26" s="233"/>
      <c r="N26" s="233"/>
      <c r="O26" s="233"/>
      <c r="P26" s="233"/>
      <c r="Q26" s="233"/>
      <c r="R26" s="67"/>
    </row>
    <row r="27" spans="1:18" ht="25.2" customHeight="1" x14ac:dyDescent="0.35">
      <c r="A27" s="22">
        <v>2</v>
      </c>
      <c r="B27" s="18" t="s">
        <v>406</v>
      </c>
      <c r="C27" s="332">
        <v>2025786</v>
      </c>
      <c r="D27" s="55">
        <v>522399</v>
      </c>
      <c r="E27" s="409"/>
      <c r="F27" s="409"/>
      <c r="G27" s="409">
        <v>372</v>
      </c>
      <c r="H27" s="409">
        <v>1346130</v>
      </c>
      <c r="I27" s="409">
        <v>70</v>
      </c>
      <c r="J27" s="409">
        <v>157257</v>
      </c>
      <c r="K27" s="55"/>
      <c r="L27" s="55"/>
      <c r="M27" s="233"/>
      <c r="N27" s="233"/>
      <c r="O27" s="233"/>
      <c r="P27" s="233"/>
      <c r="Q27" s="233"/>
      <c r="R27" s="67"/>
    </row>
    <row r="28" spans="1:18" ht="25.2" customHeight="1" x14ac:dyDescent="0.35">
      <c r="A28" s="456" t="s">
        <v>364</v>
      </c>
      <c r="B28" s="457"/>
      <c r="C28" s="331">
        <f>C29</f>
        <v>2995700</v>
      </c>
      <c r="D28" s="138">
        <f t="shared" ref="D28:Q28" si="7">D29</f>
        <v>266314</v>
      </c>
      <c r="E28" s="138">
        <f t="shared" si="7"/>
        <v>0</v>
      </c>
      <c r="F28" s="138">
        <f t="shared" si="7"/>
        <v>0</v>
      </c>
      <c r="G28" s="138">
        <f t="shared" si="7"/>
        <v>720</v>
      </c>
      <c r="H28" s="138">
        <f t="shared" si="7"/>
        <v>2605414</v>
      </c>
      <c r="I28" s="138">
        <f t="shared" si="7"/>
        <v>90</v>
      </c>
      <c r="J28" s="138">
        <f t="shared" si="7"/>
        <v>123972</v>
      </c>
      <c r="K28" s="138">
        <f t="shared" si="7"/>
        <v>0</v>
      </c>
      <c r="L28" s="138">
        <f t="shared" si="7"/>
        <v>0</v>
      </c>
      <c r="M28" s="138">
        <f t="shared" si="7"/>
        <v>0</v>
      </c>
      <c r="N28" s="138">
        <f t="shared" si="7"/>
        <v>0</v>
      </c>
      <c r="O28" s="138">
        <f t="shared" si="7"/>
        <v>0</v>
      </c>
      <c r="P28" s="138">
        <f t="shared" si="7"/>
        <v>0</v>
      </c>
      <c r="Q28" s="138">
        <f t="shared" si="7"/>
        <v>0</v>
      </c>
      <c r="R28" s="67"/>
    </row>
    <row r="29" spans="1:18" ht="25.2" customHeight="1" x14ac:dyDescent="0.35">
      <c r="A29" s="410">
        <v>1</v>
      </c>
      <c r="B29" s="167" t="s">
        <v>830</v>
      </c>
      <c r="C29" s="332">
        <v>2995700</v>
      </c>
      <c r="D29" s="55">
        <v>266314</v>
      </c>
      <c r="E29" s="409"/>
      <c r="F29" s="409"/>
      <c r="G29" s="409">
        <v>720</v>
      </c>
      <c r="H29" s="409">
        <v>2605414</v>
      </c>
      <c r="I29" s="409">
        <v>90</v>
      </c>
      <c r="J29" s="409">
        <v>123972</v>
      </c>
      <c r="K29" s="55"/>
      <c r="L29" s="55"/>
      <c r="M29" s="233"/>
      <c r="N29" s="233"/>
      <c r="O29" s="233"/>
      <c r="P29" s="233"/>
      <c r="Q29" s="233"/>
      <c r="R29" s="67"/>
    </row>
    <row r="30" spans="1:18" ht="25.2" customHeight="1" x14ac:dyDescent="0.35">
      <c r="A30" s="9">
        <v>2</v>
      </c>
      <c r="B30" s="411" t="s">
        <v>31</v>
      </c>
      <c r="C30" s="333">
        <f>C31+C110+C194</f>
        <v>982395905</v>
      </c>
      <c r="D30" s="141">
        <f t="shared" ref="D30:Q30" si="8">D31+D110+D194</f>
        <v>103501116</v>
      </c>
      <c r="E30" s="141">
        <f t="shared" si="8"/>
        <v>74</v>
      </c>
      <c r="F30" s="141">
        <f t="shared" si="8"/>
        <v>185081747</v>
      </c>
      <c r="G30" s="141">
        <f t="shared" si="8"/>
        <v>153301.78000000003</v>
      </c>
      <c r="H30" s="141">
        <f t="shared" si="8"/>
        <v>606805859</v>
      </c>
      <c r="I30" s="141">
        <f t="shared" si="8"/>
        <v>1431.5</v>
      </c>
      <c r="J30" s="141">
        <f t="shared" si="8"/>
        <v>1953645</v>
      </c>
      <c r="K30" s="141">
        <f t="shared" si="8"/>
        <v>28794.600000000002</v>
      </c>
      <c r="L30" s="141">
        <f t="shared" si="8"/>
        <v>37964343</v>
      </c>
      <c r="M30" s="141">
        <f t="shared" si="8"/>
        <v>5334.0999999999995</v>
      </c>
      <c r="N30" s="141">
        <f t="shared" si="8"/>
        <v>7035464</v>
      </c>
      <c r="O30" s="141">
        <f t="shared" si="8"/>
        <v>2500</v>
      </c>
      <c r="P30" s="141">
        <f t="shared" si="8"/>
        <v>7148277</v>
      </c>
      <c r="Q30" s="141">
        <f t="shared" si="8"/>
        <v>32905454</v>
      </c>
      <c r="R30" s="67"/>
    </row>
    <row r="31" spans="1:18" ht="25.2" customHeight="1" x14ac:dyDescent="0.35">
      <c r="A31" s="419" t="s">
        <v>32</v>
      </c>
      <c r="B31" s="420"/>
      <c r="C31" s="333">
        <f>SUM(C32:C109)</f>
        <v>314850924</v>
      </c>
      <c r="D31" s="141">
        <f t="shared" ref="D31:Q31" si="9">SUM(D32:D109)</f>
        <v>14290590</v>
      </c>
      <c r="E31" s="141">
        <f t="shared" si="9"/>
        <v>18</v>
      </c>
      <c r="F31" s="141">
        <f t="shared" si="9"/>
        <v>46338525</v>
      </c>
      <c r="G31" s="141">
        <f t="shared" si="9"/>
        <v>62067.040000000008</v>
      </c>
      <c r="H31" s="141">
        <f t="shared" si="9"/>
        <v>220337522</v>
      </c>
      <c r="I31" s="141">
        <f t="shared" si="9"/>
        <v>462.8</v>
      </c>
      <c r="J31" s="141">
        <f t="shared" si="9"/>
        <v>478047</v>
      </c>
      <c r="K31" s="141">
        <f t="shared" si="9"/>
        <v>3788.8</v>
      </c>
      <c r="L31" s="141">
        <f t="shared" si="9"/>
        <v>7948826</v>
      </c>
      <c r="M31" s="141">
        <f t="shared" si="9"/>
        <v>169.12</v>
      </c>
      <c r="N31" s="141">
        <f t="shared" si="9"/>
        <v>1242990</v>
      </c>
      <c r="O31" s="141">
        <f t="shared" si="9"/>
        <v>2500</v>
      </c>
      <c r="P31" s="141">
        <f t="shared" si="9"/>
        <v>7148277</v>
      </c>
      <c r="Q31" s="141">
        <f t="shared" si="9"/>
        <v>17066147</v>
      </c>
      <c r="R31" s="67"/>
    </row>
    <row r="32" spans="1:18" ht="25.2" customHeight="1" x14ac:dyDescent="0.35">
      <c r="A32" s="22">
        <v>1</v>
      </c>
      <c r="B32" s="18" t="s">
        <v>407</v>
      </c>
      <c r="C32" s="332">
        <f>D32+F32+H32+J32+L32+N32+P32+Q32</f>
        <v>4882489</v>
      </c>
      <c r="D32" s="55"/>
      <c r="E32" s="55"/>
      <c r="F32" s="55"/>
      <c r="G32" s="55">
        <v>1386</v>
      </c>
      <c r="H32" s="55">
        <v>4882489</v>
      </c>
      <c r="I32" s="55"/>
      <c r="J32" s="55"/>
      <c r="K32" s="55"/>
      <c r="L32" s="55"/>
      <c r="M32" s="55"/>
      <c r="N32" s="55"/>
      <c r="O32" s="55"/>
      <c r="P32" s="55"/>
      <c r="Q32" s="55"/>
      <c r="R32" s="67"/>
    </row>
    <row r="33" spans="1:18" ht="25.2" customHeight="1" x14ac:dyDescent="0.35">
      <c r="A33" s="22">
        <f>A32+1</f>
        <v>2</v>
      </c>
      <c r="B33" s="18" t="s">
        <v>623</v>
      </c>
      <c r="C33" s="332">
        <f t="shared" ref="C33:C95" si="10">D33+F33+H33+J33+L33+N33+P33+Q33</f>
        <v>2074882</v>
      </c>
      <c r="D33" s="55"/>
      <c r="E33" s="55"/>
      <c r="F33" s="55"/>
      <c r="G33" s="55">
        <v>589</v>
      </c>
      <c r="H33" s="55">
        <v>2074882</v>
      </c>
      <c r="I33" s="55"/>
      <c r="J33" s="55"/>
      <c r="K33" s="55"/>
      <c r="L33" s="55"/>
      <c r="M33" s="55"/>
      <c r="N33" s="55"/>
      <c r="O33" s="55"/>
      <c r="P33" s="55"/>
      <c r="Q33" s="55"/>
      <c r="R33" s="67"/>
    </row>
    <row r="34" spans="1:18" ht="25.2" customHeight="1" x14ac:dyDescent="0.35">
      <c r="A34" s="22">
        <f t="shared" ref="A34:A96" si="11">A33+1</f>
        <v>3</v>
      </c>
      <c r="B34" s="18" t="s">
        <v>624</v>
      </c>
      <c r="C34" s="332">
        <f t="shared" si="10"/>
        <v>1056816</v>
      </c>
      <c r="D34" s="55"/>
      <c r="E34" s="55"/>
      <c r="F34" s="55"/>
      <c r="G34" s="55">
        <v>300</v>
      </c>
      <c r="H34" s="55">
        <v>1056816</v>
      </c>
      <c r="I34" s="55"/>
      <c r="J34" s="55"/>
      <c r="K34" s="55"/>
      <c r="L34" s="55"/>
      <c r="M34" s="55"/>
      <c r="N34" s="55"/>
      <c r="O34" s="55"/>
      <c r="P34" s="55"/>
      <c r="Q34" s="55"/>
      <c r="R34" s="67"/>
    </row>
    <row r="35" spans="1:18" ht="24.6" customHeight="1" x14ac:dyDescent="0.35">
      <c r="A35" s="22">
        <f t="shared" si="11"/>
        <v>4</v>
      </c>
      <c r="B35" s="18" t="s">
        <v>831</v>
      </c>
      <c r="C35" s="332">
        <f t="shared" si="10"/>
        <v>3979062</v>
      </c>
      <c r="D35" s="55"/>
      <c r="E35" s="55"/>
      <c r="F35" s="55"/>
      <c r="G35" s="55">
        <v>624</v>
      </c>
      <c r="H35" s="55">
        <v>2258025</v>
      </c>
      <c r="I35" s="55">
        <v>462.8</v>
      </c>
      <c r="J35" s="55">
        <v>478047</v>
      </c>
      <c r="K35" s="55"/>
      <c r="L35" s="55"/>
      <c r="M35" s="55">
        <v>169.12</v>
      </c>
      <c r="N35" s="55">
        <v>1242990</v>
      </c>
      <c r="O35" s="55"/>
      <c r="P35" s="55"/>
      <c r="Q35" s="55"/>
      <c r="R35" s="67"/>
    </row>
    <row r="36" spans="1:18" ht="24.6" customHeight="1" x14ac:dyDescent="0.35">
      <c r="A36" s="22">
        <f t="shared" si="11"/>
        <v>5</v>
      </c>
      <c r="B36" s="18" t="s">
        <v>1062</v>
      </c>
      <c r="C36" s="332">
        <f t="shared" si="10"/>
        <v>974912</v>
      </c>
      <c r="D36" s="55"/>
      <c r="E36" s="55"/>
      <c r="F36" s="55"/>
      <c r="G36" s="55">
        <v>276.75</v>
      </c>
      <c r="H36" s="55">
        <v>974912</v>
      </c>
      <c r="I36" s="55"/>
      <c r="J36" s="55"/>
      <c r="K36" s="55"/>
      <c r="L36" s="55"/>
      <c r="M36" s="55"/>
      <c r="N36" s="55"/>
      <c r="O36" s="55"/>
      <c r="P36" s="55"/>
      <c r="Q36" s="55"/>
      <c r="R36" s="67"/>
    </row>
    <row r="37" spans="1:18" ht="24.6" customHeight="1" x14ac:dyDescent="0.35">
      <c r="A37" s="22">
        <f t="shared" si="11"/>
        <v>6</v>
      </c>
      <c r="B37" s="18" t="s">
        <v>1063</v>
      </c>
      <c r="C37" s="332">
        <f t="shared" si="10"/>
        <v>602124</v>
      </c>
      <c r="D37" s="55"/>
      <c r="E37" s="55"/>
      <c r="F37" s="55"/>
      <c r="G37" s="55"/>
      <c r="H37" s="55"/>
      <c r="I37" s="55"/>
      <c r="J37" s="55"/>
      <c r="K37" s="55">
        <v>554.1</v>
      </c>
      <c r="L37" s="55">
        <v>602124</v>
      </c>
      <c r="M37" s="55"/>
      <c r="N37" s="55"/>
      <c r="O37" s="55"/>
      <c r="P37" s="55"/>
      <c r="Q37" s="55"/>
      <c r="R37" s="67"/>
    </row>
    <row r="38" spans="1:18" ht="24.6" customHeight="1" x14ac:dyDescent="0.35">
      <c r="A38" s="22">
        <f t="shared" si="11"/>
        <v>7</v>
      </c>
      <c r="B38" s="18" t="s">
        <v>1064</v>
      </c>
      <c r="C38" s="332">
        <f t="shared" si="10"/>
        <v>809070</v>
      </c>
      <c r="D38" s="55"/>
      <c r="E38" s="55"/>
      <c r="F38" s="55"/>
      <c r="G38" s="55"/>
      <c r="H38" s="55"/>
      <c r="I38" s="55"/>
      <c r="J38" s="55"/>
      <c r="K38" s="55">
        <v>758.6</v>
      </c>
      <c r="L38" s="55">
        <v>809070</v>
      </c>
      <c r="M38" s="55"/>
      <c r="N38" s="55"/>
      <c r="O38" s="55"/>
      <c r="P38" s="55"/>
      <c r="Q38" s="55"/>
      <c r="R38" s="67"/>
    </row>
    <row r="39" spans="1:18" ht="24.6" customHeight="1" x14ac:dyDescent="0.35">
      <c r="A39" s="22">
        <f t="shared" si="11"/>
        <v>8</v>
      </c>
      <c r="B39" s="18" t="s">
        <v>1666</v>
      </c>
      <c r="C39" s="332">
        <f t="shared" si="10"/>
        <v>2010341</v>
      </c>
      <c r="D39" s="55">
        <v>2010341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67"/>
    </row>
    <row r="40" spans="1:18" ht="24.6" customHeight="1" x14ac:dyDescent="0.35">
      <c r="A40" s="22">
        <f t="shared" si="11"/>
        <v>9</v>
      </c>
      <c r="B40" s="18" t="s">
        <v>1667</v>
      </c>
      <c r="C40" s="332">
        <f t="shared" si="10"/>
        <v>5152929</v>
      </c>
      <c r="D40" s="55"/>
      <c r="E40" s="55"/>
      <c r="F40" s="55"/>
      <c r="G40" s="55">
        <v>1424</v>
      </c>
      <c r="H40" s="55">
        <v>5152929</v>
      </c>
      <c r="I40" s="55"/>
      <c r="J40" s="55"/>
      <c r="K40" s="55"/>
      <c r="L40" s="55"/>
      <c r="M40" s="55"/>
      <c r="N40" s="55"/>
      <c r="O40" s="55"/>
      <c r="P40" s="55"/>
      <c r="Q40" s="55"/>
      <c r="R40" s="67"/>
    </row>
    <row r="41" spans="1:18" ht="24.6" customHeight="1" x14ac:dyDescent="0.35">
      <c r="A41" s="22">
        <f t="shared" si="11"/>
        <v>10</v>
      </c>
      <c r="B41" s="18" t="s">
        <v>1668</v>
      </c>
      <c r="C41" s="332">
        <f t="shared" si="10"/>
        <v>3889213</v>
      </c>
      <c r="D41" s="55">
        <v>3889213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7"/>
    </row>
    <row r="42" spans="1:18" ht="24.6" customHeight="1" x14ac:dyDescent="0.35">
      <c r="A42" s="22">
        <f t="shared" si="11"/>
        <v>11</v>
      </c>
      <c r="B42" s="18" t="s">
        <v>1669</v>
      </c>
      <c r="C42" s="332">
        <f t="shared" si="10"/>
        <v>1810678</v>
      </c>
      <c r="D42" s="55"/>
      <c r="E42" s="55"/>
      <c r="F42" s="55"/>
      <c r="G42" s="55">
        <v>514</v>
      </c>
      <c r="H42" s="55">
        <v>1810678</v>
      </c>
      <c r="I42" s="55"/>
      <c r="J42" s="55"/>
      <c r="K42" s="55"/>
      <c r="L42" s="55"/>
      <c r="M42" s="55"/>
      <c r="N42" s="55"/>
      <c r="O42" s="55"/>
      <c r="P42" s="55"/>
      <c r="Q42" s="55"/>
      <c r="R42" s="67"/>
    </row>
    <row r="43" spans="1:18" ht="24.6" customHeight="1" x14ac:dyDescent="0.35">
      <c r="A43" s="22">
        <f t="shared" si="11"/>
        <v>12</v>
      </c>
      <c r="B43" s="18" t="s">
        <v>1670</v>
      </c>
      <c r="C43" s="332">
        <f t="shared" si="10"/>
        <v>1416133</v>
      </c>
      <c r="D43" s="55"/>
      <c r="E43" s="55"/>
      <c r="F43" s="55"/>
      <c r="G43" s="55">
        <v>402</v>
      </c>
      <c r="H43" s="55">
        <v>1416133</v>
      </c>
      <c r="I43" s="55"/>
      <c r="J43" s="55"/>
      <c r="K43" s="55"/>
      <c r="L43" s="55"/>
      <c r="M43" s="55"/>
      <c r="N43" s="55"/>
      <c r="O43" s="55"/>
      <c r="P43" s="55"/>
      <c r="Q43" s="55"/>
      <c r="R43" s="67"/>
    </row>
    <row r="44" spans="1:18" ht="24.6" customHeight="1" x14ac:dyDescent="0.35">
      <c r="A44" s="22">
        <f t="shared" si="11"/>
        <v>13</v>
      </c>
      <c r="B44" s="18" t="s">
        <v>1671</v>
      </c>
      <c r="C44" s="332">
        <f t="shared" si="10"/>
        <v>6154896</v>
      </c>
      <c r="D44" s="55"/>
      <c r="E44" s="55"/>
      <c r="F44" s="55"/>
      <c r="G44" s="55">
        <v>1747.2</v>
      </c>
      <c r="H44" s="55">
        <v>6154896</v>
      </c>
      <c r="I44" s="55"/>
      <c r="J44" s="55"/>
      <c r="K44" s="55"/>
      <c r="L44" s="55"/>
      <c r="M44" s="55"/>
      <c r="N44" s="55"/>
      <c r="O44" s="55"/>
      <c r="P44" s="55"/>
      <c r="Q44" s="55"/>
      <c r="R44" s="67"/>
    </row>
    <row r="45" spans="1:18" ht="24.6" customHeight="1" x14ac:dyDescent="0.35">
      <c r="A45" s="22">
        <f t="shared" si="11"/>
        <v>14</v>
      </c>
      <c r="B45" s="18" t="s">
        <v>1033</v>
      </c>
      <c r="C45" s="332">
        <f t="shared" si="10"/>
        <v>3553494</v>
      </c>
      <c r="D45" s="55"/>
      <c r="E45" s="55"/>
      <c r="F45" s="55"/>
      <c r="G45" s="55">
        <v>982</v>
      </c>
      <c r="H45" s="55">
        <v>3553494</v>
      </c>
      <c r="I45" s="55"/>
      <c r="J45" s="55"/>
      <c r="K45" s="55"/>
      <c r="L45" s="55"/>
      <c r="M45" s="55"/>
      <c r="N45" s="55"/>
      <c r="O45" s="55"/>
      <c r="P45" s="55"/>
      <c r="Q45" s="55"/>
      <c r="R45" s="67"/>
    </row>
    <row r="46" spans="1:18" ht="24.6" customHeight="1" x14ac:dyDescent="0.35">
      <c r="A46" s="7">
        <f t="shared" si="11"/>
        <v>15</v>
      </c>
      <c r="B46" s="124" t="s">
        <v>408</v>
      </c>
      <c r="C46" s="334">
        <f t="shared" si="10"/>
        <v>2605413</v>
      </c>
      <c r="D46" s="24"/>
      <c r="E46" s="24"/>
      <c r="F46" s="24"/>
      <c r="G46" s="24">
        <v>720</v>
      </c>
      <c r="H46" s="24">
        <v>2605413</v>
      </c>
      <c r="I46" s="24"/>
      <c r="J46" s="24"/>
      <c r="K46" s="24"/>
      <c r="L46" s="24"/>
      <c r="M46" s="24"/>
      <c r="N46" s="24"/>
      <c r="O46" s="24"/>
      <c r="P46" s="24"/>
      <c r="Q46" s="24"/>
      <c r="R46" s="67"/>
    </row>
    <row r="47" spans="1:18" ht="24.6" customHeight="1" x14ac:dyDescent="0.35">
      <c r="A47" s="7">
        <f t="shared" si="11"/>
        <v>16</v>
      </c>
      <c r="B47" s="124" t="s">
        <v>625</v>
      </c>
      <c r="C47" s="334">
        <f t="shared" si="10"/>
        <v>2507782</v>
      </c>
      <c r="D47" s="24">
        <v>2507782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67"/>
    </row>
    <row r="48" spans="1:18" ht="24.6" customHeight="1" x14ac:dyDescent="0.35">
      <c r="A48" s="7">
        <f t="shared" si="11"/>
        <v>17</v>
      </c>
      <c r="B48" s="124" t="s">
        <v>626</v>
      </c>
      <c r="C48" s="334">
        <f t="shared" si="10"/>
        <v>1530375</v>
      </c>
      <c r="D48" s="24"/>
      <c r="E48" s="24"/>
      <c r="F48" s="24"/>
      <c r="G48" s="24">
        <v>434.43</v>
      </c>
      <c r="H48" s="24">
        <v>1530375</v>
      </c>
      <c r="I48" s="24"/>
      <c r="J48" s="24"/>
      <c r="K48" s="24"/>
      <c r="L48" s="24"/>
      <c r="M48" s="24"/>
      <c r="N48" s="24"/>
      <c r="O48" s="24"/>
      <c r="P48" s="24"/>
      <c r="Q48" s="24"/>
      <c r="R48" s="67"/>
    </row>
    <row r="49" spans="1:18" ht="24.6" customHeight="1" x14ac:dyDescent="0.35">
      <c r="A49" s="7">
        <f t="shared" si="11"/>
        <v>18</v>
      </c>
      <c r="B49" s="124" t="s">
        <v>627</v>
      </c>
      <c r="C49" s="334">
        <f t="shared" si="10"/>
        <v>1534144</v>
      </c>
      <c r="D49" s="24"/>
      <c r="E49" s="24"/>
      <c r="F49" s="24"/>
      <c r="G49" s="24">
        <v>435.5</v>
      </c>
      <c r="H49" s="24">
        <v>1534144</v>
      </c>
      <c r="I49" s="24"/>
      <c r="J49" s="24"/>
      <c r="K49" s="24"/>
      <c r="L49" s="24"/>
      <c r="M49" s="24"/>
      <c r="N49" s="24"/>
      <c r="O49" s="24"/>
      <c r="P49" s="24"/>
      <c r="Q49" s="24"/>
      <c r="R49" s="67"/>
    </row>
    <row r="50" spans="1:18" ht="24.6" customHeight="1" x14ac:dyDescent="0.35">
      <c r="A50" s="7">
        <f t="shared" si="11"/>
        <v>19</v>
      </c>
      <c r="B50" s="124" t="s">
        <v>628</v>
      </c>
      <c r="C50" s="334">
        <f t="shared" si="10"/>
        <v>1529917</v>
      </c>
      <c r="D50" s="24"/>
      <c r="E50" s="24"/>
      <c r="F50" s="24"/>
      <c r="G50" s="24">
        <v>434.3</v>
      </c>
      <c r="H50" s="24">
        <v>1529917</v>
      </c>
      <c r="I50" s="24"/>
      <c r="J50" s="24"/>
      <c r="K50" s="24"/>
      <c r="L50" s="24"/>
      <c r="M50" s="24"/>
      <c r="N50" s="24"/>
      <c r="O50" s="24"/>
      <c r="P50" s="24"/>
      <c r="Q50" s="24"/>
      <c r="R50" s="67"/>
    </row>
    <row r="51" spans="1:18" ht="24.6" customHeight="1" x14ac:dyDescent="0.35">
      <c r="A51" s="7">
        <f t="shared" si="11"/>
        <v>20</v>
      </c>
      <c r="B51" s="124" t="s">
        <v>629</v>
      </c>
      <c r="C51" s="334">
        <f t="shared" si="10"/>
        <v>1489406</v>
      </c>
      <c r="D51" s="10"/>
      <c r="E51" s="10"/>
      <c r="F51" s="10"/>
      <c r="G51" s="10">
        <v>422.8</v>
      </c>
      <c r="H51" s="10">
        <v>1489406</v>
      </c>
      <c r="I51" s="24"/>
      <c r="J51" s="10"/>
      <c r="K51" s="10"/>
      <c r="L51" s="10"/>
      <c r="M51" s="10"/>
      <c r="N51" s="10"/>
      <c r="O51" s="10"/>
      <c r="P51" s="10"/>
      <c r="Q51" s="10"/>
      <c r="R51" s="67"/>
    </row>
    <row r="52" spans="1:18" x14ac:dyDescent="0.35">
      <c r="A52" s="7">
        <f t="shared" si="11"/>
        <v>21</v>
      </c>
      <c r="B52" s="124" t="s">
        <v>758</v>
      </c>
      <c r="C52" s="334">
        <f t="shared" si="10"/>
        <v>1504905</v>
      </c>
      <c r="D52" s="10"/>
      <c r="E52" s="10"/>
      <c r="F52" s="10"/>
      <c r="G52" s="10">
        <v>427.2</v>
      </c>
      <c r="H52" s="10">
        <v>1504905</v>
      </c>
      <c r="I52" s="24"/>
      <c r="J52" s="10"/>
      <c r="K52" s="10"/>
      <c r="L52" s="10"/>
      <c r="M52" s="10"/>
      <c r="N52" s="10"/>
      <c r="O52" s="10"/>
      <c r="P52" s="10"/>
      <c r="Q52" s="10"/>
      <c r="R52" s="67"/>
    </row>
    <row r="53" spans="1:18" x14ac:dyDescent="0.35">
      <c r="A53" s="7">
        <f t="shared" si="11"/>
        <v>22</v>
      </c>
      <c r="B53" s="124" t="s">
        <v>409</v>
      </c>
      <c r="C53" s="334">
        <f t="shared" si="10"/>
        <v>2457049</v>
      </c>
      <c r="D53" s="10"/>
      <c r="E53" s="10"/>
      <c r="F53" s="10"/>
      <c r="G53" s="10">
        <v>679</v>
      </c>
      <c r="H53" s="10">
        <v>2457049</v>
      </c>
      <c r="I53" s="24"/>
      <c r="J53" s="10"/>
      <c r="K53" s="10"/>
      <c r="L53" s="10"/>
      <c r="M53" s="10"/>
      <c r="N53" s="10"/>
      <c r="O53" s="10"/>
      <c r="P53" s="10"/>
      <c r="Q53" s="10"/>
      <c r="R53" s="67"/>
    </row>
    <row r="54" spans="1:18" x14ac:dyDescent="0.35">
      <c r="A54" s="7">
        <f t="shared" si="11"/>
        <v>23</v>
      </c>
      <c r="B54" s="124" t="s">
        <v>410</v>
      </c>
      <c r="C54" s="334">
        <f t="shared" si="10"/>
        <v>14590216</v>
      </c>
      <c r="D54" s="24"/>
      <c r="E54" s="24">
        <v>6</v>
      </c>
      <c r="F54" s="24">
        <v>14590216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67"/>
    </row>
    <row r="55" spans="1:18" x14ac:dyDescent="0.35">
      <c r="A55" s="7">
        <f t="shared" si="11"/>
        <v>24</v>
      </c>
      <c r="B55" s="124" t="s">
        <v>759</v>
      </c>
      <c r="C55" s="334">
        <f t="shared" si="10"/>
        <v>4509081</v>
      </c>
      <c r="D55" s="24"/>
      <c r="E55" s="24"/>
      <c r="F55" s="24"/>
      <c r="G55" s="24">
        <v>1280</v>
      </c>
      <c r="H55" s="24">
        <v>4509081</v>
      </c>
      <c r="I55" s="24"/>
      <c r="J55" s="24"/>
      <c r="K55" s="24"/>
      <c r="L55" s="24"/>
      <c r="M55" s="24"/>
      <c r="N55" s="24"/>
      <c r="O55" s="24"/>
      <c r="P55" s="24"/>
      <c r="Q55" s="24"/>
      <c r="R55" s="67"/>
    </row>
    <row r="56" spans="1:18" ht="21" customHeight="1" x14ac:dyDescent="0.35">
      <c r="A56" s="7">
        <f t="shared" si="11"/>
        <v>25</v>
      </c>
      <c r="B56" s="124" t="s">
        <v>832</v>
      </c>
      <c r="C56" s="334">
        <f t="shared" si="10"/>
        <v>2232405</v>
      </c>
      <c r="D56" s="10">
        <v>2232405</v>
      </c>
      <c r="E56" s="10"/>
      <c r="F56" s="10"/>
      <c r="G56" s="10"/>
      <c r="H56" s="10"/>
      <c r="I56" s="24"/>
      <c r="J56" s="10"/>
      <c r="K56" s="10"/>
      <c r="L56" s="10"/>
      <c r="M56" s="10"/>
      <c r="N56" s="10"/>
      <c r="O56" s="10"/>
      <c r="P56" s="10"/>
      <c r="Q56" s="10"/>
      <c r="R56" s="67"/>
    </row>
    <row r="57" spans="1:18" x14ac:dyDescent="0.35">
      <c r="A57" s="7">
        <f t="shared" si="11"/>
        <v>26</v>
      </c>
      <c r="B57" s="124" t="s">
        <v>411</v>
      </c>
      <c r="C57" s="334">
        <f t="shared" si="10"/>
        <v>6449339</v>
      </c>
      <c r="D57" s="24"/>
      <c r="E57" s="24"/>
      <c r="F57" s="24"/>
      <c r="G57" s="24">
        <v>1300</v>
      </c>
      <c r="H57" s="24">
        <v>6449339</v>
      </c>
      <c r="I57" s="24"/>
      <c r="J57" s="24"/>
      <c r="K57" s="24"/>
      <c r="L57" s="24"/>
      <c r="M57" s="24"/>
      <c r="N57" s="24"/>
      <c r="O57" s="24"/>
      <c r="P57" s="24"/>
      <c r="Q57" s="24"/>
      <c r="R57" s="67"/>
    </row>
    <row r="58" spans="1:18" x14ac:dyDescent="0.35">
      <c r="A58" s="7">
        <f t="shared" si="11"/>
        <v>27</v>
      </c>
      <c r="B58" s="124" t="s">
        <v>412</v>
      </c>
      <c r="C58" s="334">
        <f t="shared" si="10"/>
        <v>5209081</v>
      </c>
      <c r="D58" s="24"/>
      <c r="E58" s="24"/>
      <c r="F58" s="24"/>
      <c r="G58" s="24">
        <v>1050</v>
      </c>
      <c r="H58" s="24">
        <v>5209081</v>
      </c>
      <c r="I58" s="24"/>
      <c r="J58" s="24"/>
      <c r="K58" s="24"/>
      <c r="L58" s="24"/>
      <c r="M58" s="24"/>
      <c r="N58" s="24"/>
      <c r="O58" s="24"/>
      <c r="P58" s="24"/>
      <c r="Q58" s="24"/>
      <c r="R58" s="67"/>
    </row>
    <row r="59" spans="1:18" x14ac:dyDescent="0.35">
      <c r="A59" s="7">
        <f t="shared" si="11"/>
        <v>28</v>
      </c>
      <c r="B59" s="124" t="s">
        <v>413</v>
      </c>
      <c r="C59" s="334">
        <f t="shared" si="10"/>
        <v>7014896</v>
      </c>
      <c r="D59" s="24"/>
      <c r="E59" s="24"/>
      <c r="F59" s="24"/>
      <c r="G59" s="24">
        <v>1414</v>
      </c>
      <c r="H59" s="24">
        <v>7014896</v>
      </c>
      <c r="I59" s="24"/>
      <c r="J59" s="24"/>
      <c r="K59" s="24"/>
      <c r="L59" s="24"/>
      <c r="M59" s="24"/>
      <c r="N59" s="24"/>
      <c r="O59" s="24"/>
      <c r="P59" s="24"/>
      <c r="Q59" s="24"/>
      <c r="R59" s="67"/>
    </row>
    <row r="60" spans="1:18" x14ac:dyDescent="0.35">
      <c r="A60" s="7">
        <f t="shared" si="11"/>
        <v>29</v>
      </c>
      <c r="B60" s="124" t="s">
        <v>414</v>
      </c>
      <c r="C60" s="334">
        <f t="shared" si="10"/>
        <v>3727037</v>
      </c>
      <c r="D60" s="24"/>
      <c r="E60" s="24"/>
      <c r="F60" s="24"/>
      <c r="G60" s="24">
        <v>1058</v>
      </c>
      <c r="H60" s="24">
        <v>3727037</v>
      </c>
      <c r="I60" s="24"/>
      <c r="J60" s="24"/>
      <c r="K60" s="24"/>
      <c r="L60" s="24"/>
      <c r="M60" s="24"/>
      <c r="N60" s="24"/>
      <c r="O60" s="24"/>
      <c r="P60" s="24"/>
      <c r="Q60" s="24"/>
      <c r="R60" s="67"/>
    </row>
    <row r="61" spans="1:18" x14ac:dyDescent="0.35">
      <c r="A61" s="7">
        <f t="shared" si="11"/>
        <v>30</v>
      </c>
      <c r="B61" s="124" t="s">
        <v>415</v>
      </c>
      <c r="C61" s="334">
        <f t="shared" si="10"/>
        <v>9599593</v>
      </c>
      <c r="D61" s="24"/>
      <c r="E61" s="24"/>
      <c r="F61" s="24"/>
      <c r="G61" s="24">
        <v>1935</v>
      </c>
      <c r="H61" s="24">
        <v>9599593</v>
      </c>
      <c r="I61" s="24"/>
      <c r="J61" s="24"/>
      <c r="K61" s="24"/>
      <c r="L61" s="24"/>
      <c r="M61" s="24"/>
      <c r="N61" s="24"/>
      <c r="O61" s="24"/>
      <c r="P61" s="24"/>
      <c r="Q61" s="24"/>
      <c r="R61" s="67"/>
    </row>
    <row r="62" spans="1:18" x14ac:dyDescent="0.35">
      <c r="A62" s="7">
        <f t="shared" si="11"/>
        <v>31</v>
      </c>
      <c r="B62" s="124" t="s">
        <v>416</v>
      </c>
      <c r="C62" s="334">
        <f t="shared" si="10"/>
        <v>2949183</v>
      </c>
      <c r="D62" s="24"/>
      <c r="E62" s="24"/>
      <c r="F62" s="24"/>
      <c r="G62" s="24">
        <v>815</v>
      </c>
      <c r="H62" s="24">
        <v>2949183</v>
      </c>
      <c r="I62" s="24"/>
      <c r="J62" s="24"/>
      <c r="K62" s="24"/>
      <c r="L62" s="24"/>
      <c r="M62" s="24"/>
      <c r="N62" s="24"/>
      <c r="O62" s="24"/>
      <c r="P62" s="24"/>
      <c r="Q62" s="24"/>
      <c r="R62" s="67"/>
    </row>
    <row r="63" spans="1:18" x14ac:dyDescent="0.35">
      <c r="A63" s="7">
        <f t="shared" si="11"/>
        <v>32</v>
      </c>
      <c r="B63" s="124" t="s">
        <v>630</v>
      </c>
      <c r="C63" s="334">
        <f t="shared" si="10"/>
        <v>7408280</v>
      </c>
      <c r="D63" s="24"/>
      <c r="E63" s="24"/>
      <c r="F63" s="24"/>
      <c r="G63" s="24">
        <v>2103</v>
      </c>
      <c r="H63" s="24">
        <v>7408280</v>
      </c>
      <c r="I63" s="24"/>
      <c r="J63" s="24"/>
      <c r="K63" s="24"/>
      <c r="L63" s="24"/>
      <c r="M63" s="24"/>
      <c r="N63" s="24"/>
      <c r="O63" s="24"/>
      <c r="P63" s="24"/>
      <c r="Q63" s="24"/>
      <c r="R63" s="67"/>
    </row>
    <row r="64" spans="1:18" x14ac:dyDescent="0.35">
      <c r="A64" s="7">
        <f t="shared" si="11"/>
        <v>33</v>
      </c>
      <c r="B64" s="124" t="s">
        <v>417</v>
      </c>
      <c r="C64" s="334">
        <f t="shared" si="10"/>
        <v>2967276</v>
      </c>
      <c r="D64" s="24"/>
      <c r="E64" s="24"/>
      <c r="F64" s="24"/>
      <c r="G64" s="24">
        <v>820</v>
      </c>
      <c r="H64" s="24">
        <v>2967276</v>
      </c>
      <c r="I64" s="24"/>
      <c r="J64" s="24"/>
      <c r="K64" s="24"/>
      <c r="L64" s="24"/>
      <c r="M64" s="24"/>
      <c r="N64" s="24"/>
      <c r="O64" s="24"/>
      <c r="P64" s="24"/>
      <c r="Q64" s="24"/>
      <c r="R64" s="67"/>
    </row>
    <row r="65" spans="1:18" x14ac:dyDescent="0.35">
      <c r="A65" s="7">
        <f t="shared" si="11"/>
        <v>34</v>
      </c>
      <c r="B65" s="124" t="s">
        <v>631</v>
      </c>
      <c r="C65" s="334">
        <f t="shared" si="10"/>
        <v>4657176</v>
      </c>
      <c r="D65" s="24"/>
      <c r="E65" s="24"/>
      <c r="F65" s="24"/>
      <c r="G65" s="24">
        <v>1287</v>
      </c>
      <c r="H65" s="24">
        <v>4657176</v>
      </c>
      <c r="I65" s="24"/>
      <c r="J65" s="24"/>
      <c r="K65" s="24"/>
      <c r="L65" s="24"/>
      <c r="M65" s="24"/>
      <c r="N65" s="24"/>
      <c r="O65" s="24"/>
      <c r="P65" s="24"/>
      <c r="Q65" s="24"/>
      <c r="R65" s="67"/>
    </row>
    <row r="66" spans="1:18" x14ac:dyDescent="0.35">
      <c r="A66" s="7">
        <f t="shared" si="11"/>
        <v>35</v>
      </c>
      <c r="B66" s="124" t="s">
        <v>833</v>
      </c>
      <c r="C66" s="334">
        <f t="shared" si="10"/>
        <v>5418823</v>
      </c>
      <c r="D66" s="24"/>
      <c r="E66" s="24"/>
      <c r="F66" s="24"/>
      <c r="G66" s="24"/>
      <c r="H66" s="24"/>
      <c r="I66" s="24"/>
      <c r="J66" s="24"/>
      <c r="K66" s="24">
        <v>1783.1</v>
      </c>
      <c r="L66" s="24">
        <v>5418823</v>
      </c>
      <c r="M66" s="24"/>
      <c r="N66" s="24"/>
      <c r="O66" s="24"/>
      <c r="P66" s="24"/>
      <c r="Q66" s="24"/>
      <c r="R66" s="67"/>
    </row>
    <row r="67" spans="1:18" x14ac:dyDescent="0.35">
      <c r="A67" s="7">
        <f t="shared" si="11"/>
        <v>36</v>
      </c>
      <c r="B67" s="124" t="s">
        <v>418</v>
      </c>
      <c r="C67" s="334">
        <f t="shared" si="10"/>
        <v>4400254</v>
      </c>
      <c r="D67" s="24"/>
      <c r="E67" s="24"/>
      <c r="F67" s="24"/>
      <c r="G67" s="24">
        <v>1216</v>
      </c>
      <c r="H67" s="24">
        <v>4400254</v>
      </c>
      <c r="I67" s="24"/>
      <c r="J67" s="24"/>
      <c r="K67" s="24"/>
      <c r="L67" s="24"/>
      <c r="M67" s="24"/>
      <c r="N67" s="24"/>
      <c r="O67" s="24"/>
      <c r="P67" s="24"/>
      <c r="Q67" s="24"/>
      <c r="R67" s="67"/>
    </row>
    <row r="68" spans="1:18" x14ac:dyDescent="0.35">
      <c r="A68" s="7">
        <f t="shared" si="11"/>
        <v>37</v>
      </c>
      <c r="B68" s="124" t="s">
        <v>419</v>
      </c>
      <c r="C68" s="334">
        <f t="shared" si="10"/>
        <v>3473884</v>
      </c>
      <c r="D68" s="24"/>
      <c r="E68" s="24"/>
      <c r="F68" s="24"/>
      <c r="G68" s="24">
        <v>960</v>
      </c>
      <c r="H68" s="24">
        <v>3473884</v>
      </c>
      <c r="I68" s="24"/>
      <c r="J68" s="24"/>
      <c r="K68" s="24"/>
      <c r="L68" s="24"/>
      <c r="M68" s="24"/>
      <c r="N68" s="24"/>
      <c r="O68" s="24"/>
      <c r="P68" s="24"/>
      <c r="Q68" s="24"/>
      <c r="R68" s="67"/>
    </row>
    <row r="69" spans="1:18" x14ac:dyDescent="0.35">
      <c r="A69" s="7">
        <f t="shared" si="11"/>
        <v>38</v>
      </c>
      <c r="B69" s="124" t="s">
        <v>420</v>
      </c>
      <c r="C69" s="334">
        <f t="shared" si="10"/>
        <v>5060250</v>
      </c>
      <c r="D69" s="24"/>
      <c r="E69" s="24"/>
      <c r="F69" s="24"/>
      <c r="G69" s="24">
        <v>1020</v>
      </c>
      <c r="H69" s="24">
        <v>5060250</v>
      </c>
      <c r="I69" s="24"/>
      <c r="J69" s="24"/>
      <c r="K69" s="24"/>
      <c r="L69" s="24"/>
      <c r="M69" s="24"/>
      <c r="N69" s="24"/>
      <c r="O69" s="24"/>
      <c r="P69" s="24"/>
      <c r="Q69" s="24"/>
      <c r="R69" s="67"/>
    </row>
    <row r="70" spans="1:18" x14ac:dyDescent="0.35">
      <c r="A70" s="7">
        <f t="shared" si="11"/>
        <v>39</v>
      </c>
      <c r="B70" s="124" t="s">
        <v>421</v>
      </c>
      <c r="C70" s="334">
        <f t="shared" si="10"/>
        <v>6995052</v>
      </c>
      <c r="D70" s="24"/>
      <c r="E70" s="24"/>
      <c r="F70" s="24"/>
      <c r="G70" s="24">
        <v>1410</v>
      </c>
      <c r="H70" s="24">
        <v>6995052</v>
      </c>
      <c r="I70" s="24"/>
      <c r="J70" s="24"/>
      <c r="K70" s="24"/>
      <c r="L70" s="24"/>
      <c r="M70" s="24"/>
      <c r="N70" s="24"/>
      <c r="O70" s="24"/>
      <c r="P70" s="24"/>
      <c r="Q70" s="24"/>
      <c r="R70" s="67"/>
    </row>
    <row r="71" spans="1:18" x14ac:dyDescent="0.35">
      <c r="A71" s="7">
        <f t="shared" si="11"/>
        <v>40</v>
      </c>
      <c r="B71" s="124" t="s">
        <v>632</v>
      </c>
      <c r="C71" s="334">
        <f t="shared" si="10"/>
        <v>3659304</v>
      </c>
      <c r="D71" s="24"/>
      <c r="E71" s="24"/>
      <c r="F71" s="24"/>
      <c r="G71" s="24">
        <v>1035</v>
      </c>
      <c r="H71" s="24"/>
      <c r="I71" s="24"/>
      <c r="J71" s="24"/>
      <c r="K71" s="24"/>
      <c r="L71" s="24"/>
      <c r="M71" s="24"/>
      <c r="N71" s="24"/>
      <c r="O71" s="24"/>
      <c r="P71" s="24"/>
      <c r="Q71" s="24">
        <v>3659304</v>
      </c>
      <c r="R71" s="67"/>
    </row>
    <row r="72" spans="1:18" x14ac:dyDescent="0.35">
      <c r="A72" s="7">
        <f t="shared" si="11"/>
        <v>41</v>
      </c>
      <c r="B72" s="124" t="s">
        <v>633</v>
      </c>
      <c r="C72" s="334">
        <f t="shared" si="10"/>
        <v>4269983</v>
      </c>
      <c r="D72" s="24"/>
      <c r="E72" s="24"/>
      <c r="F72" s="24"/>
      <c r="G72" s="24">
        <v>1180</v>
      </c>
      <c r="H72" s="24">
        <v>4269983</v>
      </c>
      <c r="I72" s="24"/>
      <c r="J72" s="24"/>
      <c r="K72" s="24"/>
      <c r="L72" s="24"/>
      <c r="M72" s="24"/>
      <c r="N72" s="24"/>
      <c r="O72" s="24"/>
      <c r="P72" s="24"/>
      <c r="Q72" s="24"/>
      <c r="R72" s="67"/>
    </row>
    <row r="73" spans="1:18" x14ac:dyDescent="0.35">
      <c r="A73" s="7">
        <f t="shared" si="11"/>
        <v>42</v>
      </c>
      <c r="B73" s="124" t="s">
        <v>634</v>
      </c>
      <c r="C73" s="334">
        <f t="shared" si="10"/>
        <v>4295705</v>
      </c>
      <c r="D73" s="24"/>
      <c r="E73" s="24"/>
      <c r="F73" s="24"/>
      <c r="G73" s="24">
        <v>1215</v>
      </c>
      <c r="H73" s="24"/>
      <c r="I73" s="24"/>
      <c r="J73" s="24"/>
      <c r="K73" s="24"/>
      <c r="L73" s="24"/>
      <c r="M73" s="24"/>
      <c r="N73" s="24"/>
      <c r="O73" s="24"/>
      <c r="P73" s="24"/>
      <c r="Q73" s="24">
        <v>4295705</v>
      </c>
      <c r="R73" s="67"/>
    </row>
    <row r="74" spans="1:18" x14ac:dyDescent="0.35">
      <c r="A74" s="7">
        <f t="shared" si="11"/>
        <v>43</v>
      </c>
      <c r="B74" s="124" t="s">
        <v>635</v>
      </c>
      <c r="C74" s="334">
        <f t="shared" si="10"/>
        <v>6665516</v>
      </c>
      <c r="D74" s="24"/>
      <c r="E74" s="24"/>
      <c r="F74" s="24"/>
      <c r="G74" s="24">
        <v>1842</v>
      </c>
      <c r="H74" s="24">
        <v>6665516</v>
      </c>
      <c r="I74" s="24"/>
      <c r="J74" s="24"/>
      <c r="K74" s="24"/>
      <c r="L74" s="24"/>
      <c r="M74" s="24"/>
      <c r="N74" s="24"/>
      <c r="O74" s="24"/>
      <c r="P74" s="24"/>
      <c r="Q74" s="24"/>
      <c r="R74" s="67"/>
    </row>
    <row r="75" spans="1:18" x14ac:dyDescent="0.35">
      <c r="A75" s="7">
        <f t="shared" si="11"/>
        <v>44</v>
      </c>
      <c r="B75" s="124" t="s">
        <v>422</v>
      </c>
      <c r="C75" s="334">
        <f t="shared" si="10"/>
        <v>3170448</v>
      </c>
      <c r="D75" s="10"/>
      <c r="E75" s="10"/>
      <c r="F75" s="10"/>
      <c r="G75" s="10">
        <v>900</v>
      </c>
      <c r="H75" s="10">
        <v>3170448</v>
      </c>
      <c r="I75" s="24"/>
      <c r="J75" s="10"/>
      <c r="K75" s="10"/>
      <c r="L75" s="10"/>
      <c r="M75" s="10"/>
      <c r="N75" s="10"/>
      <c r="O75" s="10"/>
      <c r="P75" s="10"/>
      <c r="Q75" s="10"/>
      <c r="R75" s="67"/>
    </row>
    <row r="76" spans="1:18" x14ac:dyDescent="0.35">
      <c r="A76" s="7">
        <f t="shared" si="11"/>
        <v>45</v>
      </c>
      <c r="B76" s="124" t="s">
        <v>925</v>
      </c>
      <c r="C76" s="334">
        <f t="shared" si="10"/>
        <v>1180111</v>
      </c>
      <c r="D76" s="24"/>
      <c r="E76" s="24"/>
      <c r="F76" s="24"/>
      <c r="G76" s="24">
        <v>335</v>
      </c>
      <c r="H76" s="24">
        <v>1180111</v>
      </c>
      <c r="I76" s="24"/>
      <c r="J76" s="24"/>
      <c r="K76" s="24"/>
      <c r="L76" s="24"/>
      <c r="M76" s="24"/>
      <c r="N76" s="24"/>
      <c r="O76" s="24"/>
      <c r="P76" s="24"/>
      <c r="Q76" s="24"/>
      <c r="R76" s="67"/>
    </row>
    <row r="77" spans="1:18" x14ac:dyDescent="0.35">
      <c r="A77" s="7">
        <f t="shared" si="11"/>
        <v>46</v>
      </c>
      <c r="B77" s="124" t="s">
        <v>994</v>
      </c>
      <c r="C77" s="334">
        <f t="shared" si="10"/>
        <v>2536358</v>
      </c>
      <c r="D77" s="24"/>
      <c r="E77" s="24"/>
      <c r="F77" s="24"/>
      <c r="G77" s="24">
        <v>720</v>
      </c>
      <c r="H77" s="24">
        <v>2536358</v>
      </c>
      <c r="I77" s="24"/>
      <c r="J77" s="24"/>
      <c r="K77" s="24"/>
      <c r="L77" s="24"/>
      <c r="M77" s="24"/>
      <c r="N77" s="24"/>
      <c r="O77" s="24"/>
      <c r="P77" s="24"/>
      <c r="Q77" s="24"/>
      <c r="R77" s="67"/>
    </row>
    <row r="78" spans="1:18" x14ac:dyDescent="0.35">
      <c r="A78" s="7">
        <f t="shared" si="11"/>
        <v>47</v>
      </c>
      <c r="B78" s="124" t="s">
        <v>995</v>
      </c>
      <c r="C78" s="334">
        <f t="shared" si="10"/>
        <v>4227264</v>
      </c>
      <c r="D78" s="24"/>
      <c r="E78" s="24"/>
      <c r="F78" s="24"/>
      <c r="G78" s="24">
        <v>1200</v>
      </c>
      <c r="H78" s="24">
        <v>4227264</v>
      </c>
      <c r="I78" s="24"/>
      <c r="J78" s="24"/>
      <c r="K78" s="24"/>
      <c r="L78" s="24"/>
      <c r="M78" s="24"/>
      <c r="N78" s="24"/>
      <c r="O78" s="24"/>
      <c r="P78" s="24"/>
      <c r="Q78" s="24"/>
      <c r="R78" s="67"/>
    </row>
    <row r="79" spans="1:18" x14ac:dyDescent="0.35">
      <c r="A79" s="7">
        <f t="shared" si="11"/>
        <v>48</v>
      </c>
      <c r="B79" s="124" t="s">
        <v>996</v>
      </c>
      <c r="C79" s="334">
        <f t="shared" si="10"/>
        <v>4227264</v>
      </c>
      <c r="D79" s="24"/>
      <c r="E79" s="24"/>
      <c r="F79" s="24"/>
      <c r="G79" s="24">
        <v>1200</v>
      </c>
      <c r="H79" s="24">
        <v>4227264</v>
      </c>
      <c r="I79" s="24"/>
      <c r="J79" s="24"/>
      <c r="K79" s="24"/>
      <c r="L79" s="24"/>
      <c r="M79" s="24"/>
      <c r="N79" s="24"/>
      <c r="O79" s="24"/>
      <c r="P79" s="24"/>
      <c r="Q79" s="24"/>
      <c r="R79" s="67"/>
    </row>
    <row r="80" spans="1:18" x14ac:dyDescent="0.35">
      <c r="A80" s="7">
        <f t="shared" si="11"/>
        <v>49</v>
      </c>
      <c r="B80" s="124" t="s">
        <v>834</v>
      </c>
      <c r="C80" s="334">
        <f t="shared" si="10"/>
        <v>2182608</v>
      </c>
      <c r="D80" s="10">
        <v>2182608</v>
      </c>
      <c r="E80" s="10"/>
      <c r="F80" s="10"/>
      <c r="G80" s="10"/>
      <c r="H80" s="10"/>
      <c r="I80" s="24"/>
      <c r="J80" s="10"/>
      <c r="K80" s="10"/>
      <c r="L80" s="10"/>
      <c r="M80" s="10"/>
      <c r="N80" s="10"/>
      <c r="O80" s="10"/>
      <c r="P80" s="10"/>
      <c r="Q80" s="10"/>
      <c r="R80" s="67"/>
    </row>
    <row r="81" spans="1:18" x14ac:dyDescent="0.35">
      <c r="A81" s="7">
        <f t="shared" si="11"/>
        <v>50</v>
      </c>
      <c r="B81" s="124" t="s">
        <v>835</v>
      </c>
      <c r="C81" s="334">
        <f t="shared" si="10"/>
        <v>419211</v>
      </c>
      <c r="D81" s="10"/>
      <c r="E81" s="10"/>
      <c r="F81" s="10"/>
      <c r="G81" s="10"/>
      <c r="H81" s="10"/>
      <c r="I81" s="24"/>
      <c r="J81" s="10"/>
      <c r="K81" s="10">
        <v>403</v>
      </c>
      <c r="L81" s="10">
        <v>419211</v>
      </c>
      <c r="M81" s="10"/>
      <c r="N81" s="10"/>
      <c r="O81" s="10"/>
      <c r="P81" s="10"/>
      <c r="Q81" s="10"/>
      <c r="R81" s="67"/>
    </row>
    <row r="82" spans="1:18" x14ac:dyDescent="0.35">
      <c r="A82" s="7">
        <f t="shared" si="11"/>
        <v>51</v>
      </c>
      <c r="B82" s="124" t="s">
        <v>760</v>
      </c>
      <c r="C82" s="334">
        <f t="shared" si="10"/>
        <v>5354534</v>
      </c>
      <c r="D82" s="24"/>
      <c r="E82" s="24"/>
      <c r="F82" s="24"/>
      <c r="G82" s="24">
        <v>1520</v>
      </c>
      <c r="H82" s="24">
        <v>5354534</v>
      </c>
      <c r="I82" s="24"/>
      <c r="J82" s="24"/>
      <c r="K82" s="24"/>
      <c r="L82" s="24"/>
      <c r="M82" s="24"/>
      <c r="N82" s="24"/>
      <c r="O82" s="24"/>
      <c r="P82" s="24"/>
      <c r="Q82" s="24"/>
      <c r="R82" s="67"/>
    </row>
    <row r="83" spans="1:18" x14ac:dyDescent="0.35">
      <c r="A83" s="7">
        <f t="shared" si="11"/>
        <v>52</v>
      </c>
      <c r="B83" s="124" t="s">
        <v>926</v>
      </c>
      <c r="C83" s="334">
        <f t="shared" si="10"/>
        <v>3668535</v>
      </c>
      <c r="D83" s="10"/>
      <c r="E83" s="10"/>
      <c r="F83" s="10"/>
      <c r="G83" s="10">
        <v>567</v>
      </c>
      <c r="H83" s="10">
        <v>3668535</v>
      </c>
      <c r="I83" s="24"/>
      <c r="J83" s="10"/>
      <c r="K83" s="10"/>
      <c r="L83" s="10"/>
      <c r="M83" s="10"/>
      <c r="N83" s="10"/>
      <c r="O83" s="10"/>
      <c r="P83" s="10"/>
      <c r="Q83" s="10"/>
      <c r="R83" s="67"/>
    </row>
    <row r="84" spans="1:18" x14ac:dyDescent="0.35">
      <c r="A84" s="7">
        <f t="shared" si="11"/>
        <v>53</v>
      </c>
      <c r="B84" s="124" t="s">
        <v>761</v>
      </c>
      <c r="C84" s="334">
        <f t="shared" si="10"/>
        <v>1662723</v>
      </c>
      <c r="D84" s="24"/>
      <c r="E84" s="24"/>
      <c r="F84" s="24"/>
      <c r="G84" s="24">
        <v>472</v>
      </c>
      <c r="H84" s="24">
        <v>1662723</v>
      </c>
      <c r="I84" s="24"/>
      <c r="J84" s="24"/>
      <c r="K84" s="24"/>
      <c r="L84" s="24"/>
      <c r="M84" s="24"/>
      <c r="N84" s="24"/>
      <c r="O84" s="24"/>
      <c r="P84" s="24"/>
      <c r="Q84" s="24"/>
      <c r="R84" s="67"/>
    </row>
    <row r="85" spans="1:18" x14ac:dyDescent="0.35">
      <c r="A85" s="7">
        <f t="shared" si="11"/>
        <v>54</v>
      </c>
      <c r="B85" s="124" t="s">
        <v>636</v>
      </c>
      <c r="C85" s="334">
        <f t="shared" si="10"/>
        <v>3980493</v>
      </c>
      <c r="D85" s="24"/>
      <c r="E85" s="24"/>
      <c r="F85" s="24"/>
      <c r="G85" s="24">
        <v>1100</v>
      </c>
      <c r="H85" s="24">
        <v>3980493</v>
      </c>
      <c r="I85" s="24"/>
      <c r="J85" s="24"/>
      <c r="K85" s="24"/>
      <c r="L85" s="24"/>
      <c r="M85" s="24"/>
      <c r="N85" s="24"/>
      <c r="O85" s="24"/>
      <c r="P85" s="24"/>
      <c r="Q85" s="24"/>
      <c r="R85" s="67"/>
    </row>
    <row r="86" spans="1:18" x14ac:dyDescent="0.35">
      <c r="A86" s="7">
        <f t="shared" si="11"/>
        <v>55</v>
      </c>
      <c r="B86" s="124" t="s">
        <v>762</v>
      </c>
      <c r="C86" s="334">
        <f t="shared" si="10"/>
        <v>2476472</v>
      </c>
      <c r="D86" s="24"/>
      <c r="E86" s="24"/>
      <c r="F86" s="24"/>
      <c r="G86" s="24">
        <v>703</v>
      </c>
      <c r="H86" s="24">
        <v>2476472</v>
      </c>
      <c r="I86" s="24"/>
      <c r="J86" s="24"/>
      <c r="K86" s="24"/>
      <c r="L86" s="24"/>
      <c r="M86" s="24"/>
      <c r="N86" s="24"/>
      <c r="O86" s="24"/>
      <c r="P86" s="24"/>
      <c r="Q86" s="24"/>
      <c r="R86" s="67"/>
    </row>
    <row r="87" spans="1:18" x14ac:dyDescent="0.35">
      <c r="A87" s="7">
        <f t="shared" si="11"/>
        <v>56</v>
      </c>
      <c r="B87" s="124" t="s">
        <v>763</v>
      </c>
      <c r="C87" s="334">
        <f t="shared" si="10"/>
        <v>3859681</v>
      </c>
      <c r="D87" s="10"/>
      <c r="E87" s="10"/>
      <c r="F87" s="10"/>
      <c r="G87" s="10">
        <v>778</v>
      </c>
      <c r="H87" s="10">
        <v>3859681</v>
      </c>
      <c r="I87" s="24"/>
      <c r="J87" s="10"/>
      <c r="K87" s="10"/>
      <c r="L87" s="10"/>
      <c r="M87" s="10"/>
      <c r="N87" s="10"/>
      <c r="O87" s="10"/>
      <c r="P87" s="10"/>
      <c r="Q87" s="10"/>
      <c r="R87" s="67"/>
    </row>
    <row r="88" spans="1:18" x14ac:dyDescent="0.35">
      <c r="A88" s="7">
        <f t="shared" si="11"/>
        <v>57</v>
      </c>
      <c r="B88" s="124" t="s">
        <v>836</v>
      </c>
      <c r="C88" s="334">
        <f t="shared" si="10"/>
        <v>2732065</v>
      </c>
      <c r="D88" s="10"/>
      <c r="E88" s="10"/>
      <c r="F88" s="10"/>
      <c r="G88" s="10">
        <v>755</v>
      </c>
      <c r="H88" s="10">
        <v>2732065</v>
      </c>
      <c r="I88" s="24"/>
      <c r="J88" s="10"/>
      <c r="K88" s="10"/>
      <c r="L88" s="10"/>
      <c r="M88" s="10"/>
      <c r="N88" s="10"/>
      <c r="O88" s="10"/>
      <c r="P88" s="10"/>
      <c r="Q88" s="10"/>
      <c r="R88" s="67"/>
    </row>
    <row r="89" spans="1:18" x14ac:dyDescent="0.35">
      <c r="A89" s="7">
        <f t="shared" si="11"/>
        <v>58</v>
      </c>
      <c r="B89" s="124" t="s">
        <v>837</v>
      </c>
      <c r="C89" s="334">
        <f t="shared" si="10"/>
        <v>3980493</v>
      </c>
      <c r="D89" s="24"/>
      <c r="E89" s="24"/>
      <c r="F89" s="24"/>
      <c r="G89" s="24">
        <v>1100</v>
      </c>
      <c r="H89" s="24">
        <v>3980493</v>
      </c>
      <c r="I89" s="24"/>
      <c r="J89" s="24"/>
      <c r="K89" s="24"/>
      <c r="L89" s="24"/>
      <c r="M89" s="24"/>
      <c r="N89" s="24"/>
      <c r="O89" s="24"/>
      <c r="P89" s="24"/>
      <c r="Q89" s="24"/>
      <c r="R89" s="67"/>
    </row>
    <row r="90" spans="1:18" x14ac:dyDescent="0.35">
      <c r="A90" s="7">
        <f t="shared" si="11"/>
        <v>59</v>
      </c>
      <c r="B90" s="124" t="s">
        <v>838</v>
      </c>
      <c r="C90" s="334">
        <f t="shared" si="10"/>
        <v>3156530</v>
      </c>
      <c r="D90" s="24"/>
      <c r="E90" s="24"/>
      <c r="F90" s="24"/>
      <c r="G90" s="24">
        <v>872.3</v>
      </c>
      <c r="H90" s="24">
        <v>3156530</v>
      </c>
      <c r="I90" s="24"/>
      <c r="J90" s="24"/>
      <c r="K90" s="24"/>
      <c r="L90" s="24"/>
      <c r="M90" s="24"/>
      <c r="N90" s="24"/>
      <c r="O90" s="24"/>
      <c r="P90" s="24"/>
      <c r="Q90" s="24"/>
      <c r="R90" s="67"/>
    </row>
    <row r="91" spans="1:18" x14ac:dyDescent="0.35">
      <c r="A91" s="7">
        <f t="shared" si="11"/>
        <v>60</v>
      </c>
      <c r="B91" s="124" t="s">
        <v>887</v>
      </c>
      <c r="C91" s="334">
        <f t="shared" si="10"/>
        <v>4704219</v>
      </c>
      <c r="D91" s="24"/>
      <c r="E91" s="24"/>
      <c r="F91" s="24"/>
      <c r="G91" s="24">
        <v>1300</v>
      </c>
      <c r="H91" s="74">
        <v>4704219</v>
      </c>
      <c r="I91" s="24"/>
      <c r="J91" s="24"/>
      <c r="K91" s="24"/>
      <c r="L91" s="24"/>
      <c r="M91" s="24"/>
      <c r="N91" s="24"/>
      <c r="O91" s="24"/>
      <c r="P91" s="24"/>
      <c r="Q91" s="24"/>
      <c r="R91" s="67"/>
    </row>
    <row r="92" spans="1:18" x14ac:dyDescent="0.35">
      <c r="A92" s="7">
        <f>A91+1</f>
        <v>61</v>
      </c>
      <c r="B92" s="124" t="s">
        <v>839</v>
      </c>
      <c r="C92" s="334">
        <f t="shared" si="10"/>
        <v>8652144</v>
      </c>
      <c r="D92" s="24"/>
      <c r="E92" s="24"/>
      <c r="F92" s="24"/>
      <c r="G92" s="24">
        <v>2391</v>
      </c>
      <c r="H92" s="24">
        <v>8652144</v>
      </c>
      <c r="I92" s="24"/>
      <c r="J92" s="24"/>
      <c r="K92" s="24"/>
      <c r="L92" s="24"/>
      <c r="M92" s="24"/>
      <c r="N92" s="24"/>
      <c r="O92" s="24"/>
      <c r="P92" s="24"/>
      <c r="Q92" s="24"/>
      <c r="R92" s="67"/>
    </row>
    <row r="93" spans="1:18" x14ac:dyDescent="0.35">
      <c r="A93" s="7">
        <f t="shared" si="11"/>
        <v>62</v>
      </c>
      <c r="B93" s="124" t="s">
        <v>966</v>
      </c>
      <c r="C93" s="334">
        <f t="shared" si="10"/>
        <v>9111138</v>
      </c>
      <c r="D93" s="24"/>
      <c r="E93" s="24"/>
      <c r="F93" s="24"/>
      <c r="G93" s="24">
        <v>2577</v>
      </c>
      <c r="H93" s="24"/>
      <c r="I93" s="24"/>
      <c r="J93" s="24"/>
      <c r="K93" s="24"/>
      <c r="L93" s="24"/>
      <c r="M93" s="24"/>
      <c r="N93" s="24"/>
      <c r="O93" s="24"/>
      <c r="P93" s="24"/>
      <c r="Q93" s="24">
        <v>9111138</v>
      </c>
      <c r="R93" s="67"/>
    </row>
    <row r="94" spans="1:18" x14ac:dyDescent="0.35">
      <c r="A94" s="7">
        <f t="shared" si="11"/>
        <v>63</v>
      </c>
      <c r="B94" s="124" t="s">
        <v>764</v>
      </c>
      <c r="C94" s="334">
        <f t="shared" si="10"/>
        <v>19453621</v>
      </c>
      <c r="D94" s="24"/>
      <c r="E94" s="24">
        <v>8</v>
      </c>
      <c r="F94" s="24">
        <v>19453621</v>
      </c>
      <c r="G94" s="24"/>
      <c r="H94" s="24"/>
      <c r="I94" s="24" t="s">
        <v>138</v>
      </c>
      <c r="J94" s="24"/>
      <c r="K94" s="24"/>
      <c r="L94" s="24"/>
      <c r="M94" s="24"/>
      <c r="N94" s="24"/>
      <c r="O94" s="24"/>
      <c r="P94" s="24"/>
      <c r="Q94" s="24"/>
      <c r="R94" s="67"/>
    </row>
    <row r="95" spans="1:18" x14ac:dyDescent="0.35">
      <c r="A95" s="7">
        <f t="shared" si="11"/>
        <v>64</v>
      </c>
      <c r="B95" s="124" t="s">
        <v>423</v>
      </c>
      <c r="C95" s="334">
        <f t="shared" si="10"/>
        <v>698974</v>
      </c>
      <c r="D95" s="24"/>
      <c r="E95" s="24"/>
      <c r="F95" s="24"/>
      <c r="G95" s="24">
        <v>193.16</v>
      </c>
      <c r="H95" s="24">
        <v>698974</v>
      </c>
      <c r="I95" s="24"/>
      <c r="J95" s="24"/>
      <c r="K95" s="24"/>
      <c r="L95" s="24"/>
      <c r="M95" s="24"/>
      <c r="N95" s="24"/>
      <c r="O95" s="24"/>
      <c r="P95" s="24"/>
      <c r="Q95" s="24"/>
      <c r="R95" s="67"/>
    </row>
    <row r="96" spans="1:18" x14ac:dyDescent="0.35">
      <c r="A96" s="7">
        <f t="shared" si="11"/>
        <v>65</v>
      </c>
      <c r="B96" s="124" t="s">
        <v>637</v>
      </c>
      <c r="C96" s="334">
        <f t="shared" ref="C96:C109" si="12">D96+F96+H96+J96+L96+N96+P96+Q96</f>
        <v>7148277</v>
      </c>
      <c r="D96" s="10"/>
      <c r="E96" s="10"/>
      <c r="F96" s="10"/>
      <c r="G96" s="10"/>
      <c r="H96" s="10"/>
      <c r="I96" s="24"/>
      <c r="J96" s="10"/>
      <c r="K96" s="10"/>
      <c r="L96" s="10"/>
      <c r="M96" s="10"/>
      <c r="N96" s="10"/>
      <c r="O96" s="10">
        <v>2500</v>
      </c>
      <c r="P96" s="10">
        <v>7148277</v>
      </c>
      <c r="Q96" s="10"/>
      <c r="R96" s="67"/>
    </row>
    <row r="97" spans="1:18" x14ac:dyDescent="0.35">
      <c r="A97" s="7">
        <f t="shared" ref="A97:A109" si="13">A96+1</f>
        <v>66</v>
      </c>
      <c r="B97" s="124" t="s">
        <v>967</v>
      </c>
      <c r="C97" s="334">
        <f t="shared" si="12"/>
        <v>901816</v>
      </c>
      <c r="D97" s="24"/>
      <c r="E97" s="24"/>
      <c r="F97" s="24"/>
      <c r="G97" s="24">
        <v>256</v>
      </c>
      <c r="H97" s="24">
        <v>901816</v>
      </c>
      <c r="I97" s="24"/>
      <c r="J97" s="24"/>
      <c r="K97" s="24"/>
      <c r="L97" s="24"/>
      <c r="M97" s="24"/>
      <c r="N97" s="24"/>
      <c r="O97" s="24"/>
      <c r="P97" s="24"/>
      <c r="Q97" s="24"/>
      <c r="R97" s="67"/>
    </row>
    <row r="98" spans="1:18" x14ac:dyDescent="0.35">
      <c r="A98" s="7">
        <f t="shared" si="13"/>
        <v>67</v>
      </c>
      <c r="B98" s="124" t="s">
        <v>997</v>
      </c>
      <c r="C98" s="334">
        <f t="shared" si="12"/>
        <v>3258516</v>
      </c>
      <c r="D98" s="10"/>
      <c r="E98" s="10"/>
      <c r="F98" s="10"/>
      <c r="G98" s="10">
        <v>925</v>
      </c>
      <c r="H98" s="10">
        <v>3258516</v>
      </c>
      <c r="I98" s="24"/>
      <c r="J98" s="10"/>
      <c r="K98" s="10"/>
      <c r="L98" s="10"/>
      <c r="M98" s="10"/>
      <c r="N98" s="10"/>
      <c r="O98" s="10"/>
      <c r="P98" s="10"/>
      <c r="Q98" s="10"/>
      <c r="R98" s="67"/>
    </row>
    <row r="99" spans="1:18" x14ac:dyDescent="0.35">
      <c r="A99" s="7">
        <f t="shared" si="13"/>
        <v>68</v>
      </c>
      <c r="B99" s="124" t="s">
        <v>424</v>
      </c>
      <c r="C99" s="334">
        <f t="shared" si="12"/>
        <v>1039202</v>
      </c>
      <c r="D99" s="24"/>
      <c r="E99" s="24"/>
      <c r="F99" s="24"/>
      <c r="G99" s="24">
        <v>295</v>
      </c>
      <c r="H99" s="24">
        <v>1039202</v>
      </c>
      <c r="I99" s="24"/>
      <c r="J99" s="24"/>
      <c r="K99" s="24"/>
      <c r="L99" s="24"/>
      <c r="M99" s="24"/>
      <c r="N99" s="24"/>
      <c r="O99" s="24"/>
      <c r="P99" s="24"/>
      <c r="Q99" s="24"/>
      <c r="R99" s="67"/>
    </row>
    <row r="100" spans="1:18" x14ac:dyDescent="0.35">
      <c r="A100" s="7">
        <f t="shared" si="13"/>
        <v>69</v>
      </c>
      <c r="B100" s="124" t="s">
        <v>765</v>
      </c>
      <c r="C100" s="334">
        <f t="shared" si="12"/>
        <v>7431283</v>
      </c>
      <c r="D100" s="24"/>
      <c r="E100" s="24">
        <v>2</v>
      </c>
      <c r="F100" s="24">
        <v>7431283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67"/>
    </row>
    <row r="101" spans="1:18" x14ac:dyDescent="0.35">
      <c r="A101" s="7">
        <f t="shared" si="13"/>
        <v>70</v>
      </c>
      <c r="B101" s="124" t="s">
        <v>425</v>
      </c>
      <c r="C101" s="334">
        <f t="shared" si="12"/>
        <v>699598</v>
      </c>
      <c r="D101" s="24"/>
      <c r="E101" s="24"/>
      <c r="F101" s="24"/>
      <c r="G101" s="24"/>
      <c r="H101" s="24"/>
      <c r="I101" s="24"/>
      <c r="J101" s="24"/>
      <c r="K101" s="24">
        <v>290</v>
      </c>
      <c r="L101" s="24">
        <v>699598</v>
      </c>
      <c r="M101" s="24"/>
      <c r="N101" s="24"/>
      <c r="O101" s="24"/>
      <c r="P101" s="24"/>
      <c r="Q101" s="24"/>
      <c r="R101" s="67"/>
    </row>
    <row r="102" spans="1:18" x14ac:dyDescent="0.35">
      <c r="A102" s="7">
        <f t="shared" si="13"/>
        <v>71</v>
      </c>
      <c r="B102" s="124" t="s">
        <v>638</v>
      </c>
      <c r="C102" s="334">
        <f t="shared" si="12"/>
        <v>3235055</v>
      </c>
      <c r="D102" s="24"/>
      <c r="E102" s="24"/>
      <c r="F102" s="24"/>
      <c r="G102" s="24">
        <v>894</v>
      </c>
      <c r="H102" s="24">
        <v>3235055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67"/>
    </row>
    <row r="103" spans="1:18" x14ac:dyDescent="0.35">
      <c r="A103" s="7">
        <f t="shared" si="13"/>
        <v>72</v>
      </c>
      <c r="B103" s="124" t="s">
        <v>766</v>
      </c>
      <c r="C103" s="334">
        <f t="shared" si="12"/>
        <v>1468241</v>
      </c>
      <c r="D103" s="10">
        <v>1468241</v>
      </c>
      <c r="E103" s="10"/>
      <c r="F103" s="10"/>
      <c r="G103" s="10"/>
      <c r="H103" s="10"/>
      <c r="I103" s="24"/>
      <c r="J103" s="10"/>
      <c r="K103" s="10"/>
      <c r="L103" s="10"/>
      <c r="M103" s="10"/>
      <c r="N103" s="10"/>
      <c r="O103" s="10"/>
      <c r="P103" s="10"/>
      <c r="Q103" s="10"/>
      <c r="R103" s="67"/>
    </row>
    <row r="104" spans="1:18" x14ac:dyDescent="0.35">
      <c r="A104" s="7">
        <f t="shared" si="13"/>
        <v>73</v>
      </c>
      <c r="B104" s="124" t="s">
        <v>767</v>
      </c>
      <c r="C104" s="334">
        <f t="shared" si="12"/>
        <v>6038069</v>
      </c>
      <c r="D104" s="24"/>
      <c r="E104" s="24"/>
      <c r="F104" s="24"/>
      <c r="G104" s="24">
        <v>1217.0999999999999</v>
      </c>
      <c r="H104" s="24">
        <v>6038069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67"/>
    </row>
    <row r="105" spans="1:18" x14ac:dyDescent="0.35">
      <c r="A105" s="7">
        <f t="shared" si="13"/>
        <v>74</v>
      </c>
      <c r="B105" s="124" t="s">
        <v>968</v>
      </c>
      <c r="C105" s="334">
        <f t="shared" si="12"/>
        <v>8870675</v>
      </c>
      <c r="D105" s="10"/>
      <c r="E105" s="10">
        <v>2</v>
      </c>
      <c r="F105" s="10">
        <v>4863405</v>
      </c>
      <c r="G105" s="10">
        <v>1107.4000000000001</v>
      </c>
      <c r="H105" s="10">
        <v>4007270</v>
      </c>
      <c r="I105" s="24"/>
      <c r="J105" s="10"/>
      <c r="K105" s="10"/>
      <c r="L105" s="10"/>
      <c r="M105" s="10"/>
      <c r="N105" s="10"/>
      <c r="O105" s="10"/>
      <c r="P105" s="10"/>
      <c r="Q105" s="10"/>
      <c r="R105" s="67"/>
    </row>
    <row r="106" spans="1:18" x14ac:dyDescent="0.35">
      <c r="A106" s="7">
        <f t="shared" si="13"/>
        <v>75</v>
      </c>
      <c r="B106" s="124" t="s">
        <v>639</v>
      </c>
      <c r="C106" s="334">
        <f t="shared" si="12"/>
        <v>6334773</v>
      </c>
      <c r="D106" s="24"/>
      <c r="E106" s="24"/>
      <c r="F106" s="24"/>
      <c r="G106" s="24">
        <v>1750.6</v>
      </c>
      <c r="H106" s="24">
        <v>6334773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67"/>
    </row>
    <row r="107" spans="1:18" x14ac:dyDescent="0.35">
      <c r="A107" s="7">
        <f t="shared" si="13"/>
        <v>76</v>
      </c>
      <c r="B107" s="124" t="s">
        <v>927</v>
      </c>
      <c r="C107" s="334">
        <f t="shared" si="12"/>
        <v>1832871</v>
      </c>
      <c r="D107" s="24"/>
      <c r="E107" s="24"/>
      <c r="F107" s="24"/>
      <c r="G107" s="24">
        <v>520.29999999999995</v>
      </c>
      <c r="H107" s="24">
        <v>1832871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67"/>
    </row>
    <row r="108" spans="1:18" x14ac:dyDescent="0.35">
      <c r="A108" s="7">
        <f t="shared" si="13"/>
        <v>77</v>
      </c>
      <c r="B108" s="124" t="s">
        <v>928</v>
      </c>
      <c r="C108" s="334">
        <f t="shared" si="12"/>
        <v>3292953</v>
      </c>
      <c r="D108" s="24"/>
      <c r="E108" s="24"/>
      <c r="F108" s="24"/>
      <c r="G108" s="24">
        <v>910</v>
      </c>
      <c r="H108" s="24">
        <v>3292953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67"/>
    </row>
    <row r="109" spans="1:18" x14ac:dyDescent="0.35">
      <c r="A109" s="7">
        <f t="shared" si="13"/>
        <v>78</v>
      </c>
      <c r="B109" s="124" t="s">
        <v>640</v>
      </c>
      <c r="C109" s="334">
        <f t="shared" si="12"/>
        <v>2786345</v>
      </c>
      <c r="D109" s="24"/>
      <c r="E109" s="24"/>
      <c r="F109" s="24"/>
      <c r="G109" s="24">
        <v>770</v>
      </c>
      <c r="H109" s="24">
        <v>2786345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67"/>
    </row>
    <row r="110" spans="1:18" ht="28.5" customHeight="1" x14ac:dyDescent="0.35">
      <c r="A110" s="452" t="s">
        <v>33</v>
      </c>
      <c r="B110" s="453"/>
      <c r="C110" s="335">
        <f>SUM(C111:C193)</f>
        <v>318562341</v>
      </c>
      <c r="D110" s="106">
        <f t="shared" ref="D110:Q110" si="14">SUM(D111:D193)</f>
        <v>53305468</v>
      </c>
      <c r="E110" s="106">
        <f t="shared" si="14"/>
        <v>21</v>
      </c>
      <c r="F110" s="106">
        <f t="shared" si="14"/>
        <v>52349692</v>
      </c>
      <c r="G110" s="106">
        <f t="shared" si="14"/>
        <v>48545.279999999992</v>
      </c>
      <c r="H110" s="106">
        <f t="shared" si="14"/>
        <v>194949851</v>
      </c>
      <c r="I110" s="106">
        <f t="shared" si="14"/>
        <v>0</v>
      </c>
      <c r="J110" s="106">
        <f t="shared" si="14"/>
        <v>0</v>
      </c>
      <c r="K110" s="106">
        <f t="shared" si="14"/>
        <v>5951.9</v>
      </c>
      <c r="L110" s="106">
        <f t="shared" si="14"/>
        <v>4779072</v>
      </c>
      <c r="M110" s="106">
        <f t="shared" si="14"/>
        <v>5164.9799999999996</v>
      </c>
      <c r="N110" s="106">
        <f t="shared" si="14"/>
        <v>5792474</v>
      </c>
      <c r="O110" s="106">
        <f t="shared" si="14"/>
        <v>0</v>
      </c>
      <c r="P110" s="106">
        <f t="shared" si="14"/>
        <v>0</v>
      </c>
      <c r="Q110" s="106">
        <f t="shared" si="14"/>
        <v>7385784</v>
      </c>
      <c r="R110" s="67"/>
    </row>
    <row r="111" spans="1:18" x14ac:dyDescent="0.35">
      <c r="A111" s="7">
        <v>1</v>
      </c>
      <c r="B111" s="124" t="s">
        <v>1034</v>
      </c>
      <c r="C111" s="334">
        <f t="shared" ref="C111:C193" si="15">D111+F111+H111+J111+L111+N111+P111+Q111</f>
        <v>1814200</v>
      </c>
      <c r="D111" s="24"/>
      <c r="E111" s="24"/>
      <c r="F111" s="24"/>
      <c r="G111" s="24">
        <v>515</v>
      </c>
      <c r="H111" s="24">
        <v>1814200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67"/>
    </row>
    <row r="112" spans="1:18" x14ac:dyDescent="0.35">
      <c r="A112" s="7">
        <v>2</v>
      </c>
      <c r="B112" s="124" t="s">
        <v>641</v>
      </c>
      <c r="C112" s="334">
        <f t="shared" si="15"/>
        <v>711589</v>
      </c>
      <c r="D112" s="24"/>
      <c r="E112" s="24"/>
      <c r="F112" s="24"/>
      <c r="G112" s="24">
        <v>202</v>
      </c>
      <c r="H112" s="24">
        <v>711589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67"/>
    </row>
    <row r="113" spans="1:18" x14ac:dyDescent="0.35">
      <c r="A113" s="7">
        <v>3</v>
      </c>
      <c r="B113" s="124" t="s">
        <v>969</v>
      </c>
      <c r="C113" s="334">
        <f t="shared" si="15"/>
        <v>1785722</v>
      </c>
      <c r="D113" s="24"/>
      <c r="E113" s="24"/>
      <c r="F113" s="24"/>
      <c r="G113" s="24">
        <v>359.95</v>
      </c>
      <c r="H113" s="24">
        <v>1785722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67"/>
    </row>
    <row r="114" spans="1:18" x14ac:dyDescent="0.35">
      <c r="A114" s="7">
        <v>4</v>
      </c>
      <c r="B114" s="124" t="s">
        <v>1672</v>
      </c>
      <c r="C114" s="334">
        <f t="shared" si="15"/>
        <v>1676814</v>
      </c>
      <c r="D114" s="24"/>
      <c r="E114" s="24"/>
      <c r="F114" s="24"/>
      <c r="G114" s="24">
        <v>476</v>
      </c>
      <c r="H114" s="24">
        <v>1676814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67"/>
    </row>
    <row r="115" spans="1:18" x14ac:dyDescent="0.35">
      <c r="A115" s="7">
        <v>5</v>
      </c>
      <c r="B115" s="124" t="s">
        <v>1673</v>
      </c>
      <c r="C115" s="334">
        <f t="shared" si="15"/>
        <v>2669224</v>
      </c>
      <c r="D115" s="24"/>
      <c r="E115" s="24"/>
      <c r="F115" s="24"/>
      <c r="G115" s="24"/>
      <c r="H115" s="24"/>
      <c r="I115" s="24"/>
      <c r="J115" s="24"/>
      <c r="K115" s="24">
        <v>2671.9</v>
      </c>
      <c r="L115" s="24">
        <v>2669224</v>
      </c>
      <c r="M115" s="24"/>
      <c r="N115" s="24"/>
      <c r="O115" s="24"/>
      <c r="P115" s="24"/>
      <c r="Q115" s="24"/>
      <c r="R115" s="67"/>
    </row>
    <row r="116" spans="1:18" x14ac:dyDescent="0.35">
      <c r="A116" s="7">
        <v>6</v>
      </c>
      <c r="B116" s="124" t="s">
        <v>1674</v>
      </c>
      <c r="C116" s="334">
        <f t="shared" si="15"/>
        <v>10205758</v>
      </c>
      <c r="D116" s="24">
        <v>10205758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67"/>
    </row>
    <row r="117" spans="1:18" x14ac:dyDescent="0.35">
      <c r="A117" s="7">
        <v>7</v>
      </c>
      <c r="B117" s="124" t="s">
        <v>1675</v>
      </c>
      <c r="C117" s="334">
        <f t="shared" si="15"/>
        <v>2514947</v>
      </c>
      <c r="D117" s="24"/>
      <c r="E117" s="24"/>
      <c r="F117" s="24"/>
      <c r="G117" s="24">
        <v>695</v>
      </c>
      <c r="H117" s="24">
        <v>2514947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67"/>
    </row>
    <row r="118" spans="1:18" x14ac:dyDescent="0.35">
      <c r="A118" s="7">
        <v>8</v>
      </c>
      <c r="B118" s="124" t="s">
        <v>426</v>
      </c>
      <c r="C118" s="334">
        <f t="shared" si="15"/>
        <v>2934425</v>
      </c>
      <c r="D118" s="24"/>
      <c r="E118" s="24"/>
      <c r="F118" s="24"/>
      <c r="G118" s="24">
        <v>833</v>
      </c>
      <c r="H118" s="24">
        <v>2934425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67"/>
    </row>
    <row r="119" spans="1:18" x14ac:dyDescent="0.35">
      <c r="A119" s="7">
        <v>9</v>
      </c>
      <c r="B119" s="124" t="s">
        <v>998</v>
      </c>
      <c r="C119" s="334">
        <f t="shared" si="15"/>
        <v>3231436</v>
      </c>
      <c r="D119" s="24"/>
      <c r="E119" s="24"/>
      <c r="F119" s="24"/>
      <c r="G119" s="24">
        <v>893</v>
      </c>
      <c r="H119" s="24">
        <v>3231436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67"/>
    </row>
    <row r="120" spans="1:18" x14ac:dyDescent="0.35">
      <c r="A120" s="7">
        <v>10</v>
      </c>
      <c r="B120" s="124" t="s">
        <v>642</v>
      </c>
      <c r="C120" s="334">
        <f t="shared" si="15"/>
        <v>3170448</v>
      </c>
      <c r="D120" s="24"/>
      <c r="E120" s="24"/>
      <c r="F120" s="24"/>
      <c r="G120" s="24">
        <v>900</v>
      </c>
      <c r="H120" s="24">
        <v>3170448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67"/>
    </row>
    <row r="121" spans="1:18" x14ac:dyDescent="0.35">
      <c r="A121" s="7">
        <v>11</v>
      </c>
      <c r="B121" s="124" t="s">
        <v>427</v>
      </c>
      <c r="C121" s="334">
        <f t="shared" si="15"/>
        <v>3522440</v>
      </c>
      <c r="D121" s="24"/>
      <c r="E121" s="24"/>
      <c r="F121" s="24"/>
      <c r="G121" s="24">
        <v>544.41999999999996</v>
      </c>
      <c r="H121" s="24">
        <v>3522440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67"/>
    </row>
    <row r="122" spans="1:18" x14ac:dyDescent="0.35">
      <c r="A122" s="7">
        <v>12</v>
      </c>
      <c r="B122" s="124" t="s">
        <v>643</v>
      </c>
      <c r="C122" s="334">
        <f t="shared" si="15"/>
        <v>3715641</v>
      </c>
      <c r="D122" s="24"/>
      <c r="E122" s="24">
        <v>1</v>
      </c>
      <c r="F122" s="24">
        <v>3715641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67"/>
    </row>
    <row r="123" spans="1:18" x14ac:dyDescent="0.35">
      <c r="A123" s="7">
        <v>13</v>
      </c>
      <c r="B123" s="124" t="s">
        <v>428</v>
      </c>
      <c r="C123" s="334">
        <f t="shared" si="15"/>
        <v>745407</v>
      </c>
      <c r="D123" s="24"/>
      <c r="E123" s="24"/>
      <c r="F123" s="24"/>
      <c r="G123" s="24">
        <v>211.6</v>
      </c>
      <c r="H123" s="24">
        <v>745407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67"/>
    </row>
    <row r="124" spans="1:18" x14ac:dyDescent="0.35">
      <c r="A124" s="7">
        <v>14</v>
      </c>
      <c r="B124" s="124" t="s">
        <v>429</v>
      </c>
      <c r="C124" s="334">
        <f t="shared" si="15"/>
        <v>3213343</v>
      </c>
      <c r="D124" s="24"/>
      <c r="E124" s="24"/>
      <c r="F124" s="24"/>
      <c r="G124" s="24">
        <v>888</v>
      </c>
      <c r="H124" s="24">
        <v>3213343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67"/>
    </row>
    <row r="125" spans="1:18" x14ac:dyDescent="0.35">
      <c r="A125" s="7">
        <v>15</v>
      </c>
      <c r="B125" s="124" t="s">
        <v>430</v>
      </c>
      <c r="C125" s="334">
        <f t="shared" si="15"/>
        <v>3413747</v>
      </c>
      <c r="D125" s="24">
        <v>3413747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67"/>
    </row>
    <row r="126" spans="1:18" x14ac:dyDescent="0.35">
      <c r="A126" s="7">
        <v>16</v>
      </c>
      <c r="B126" s="124" t="s">
        <v>431</v>
      </c>
      <c r="C126" s="334">
        <f t="shared" si="15"/>
        <v>9217593</v>
      </c>
      <c r="D126" s="24"/>
      <c r="E126" s="24"/>
      <c r="F126" s="24"/>
      <c r="G126" s="24">
        <v>1858</v>
      </c>
      <c r="H126" s="24">
        <v>9217593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67"/>
    </row>
    <row r="127" spans="1:18" x14ac:dyDescent="0.35">
      <c r="A127" s="7">
        <v>17</v>
      </c>
      <c r="B127" s="124" t="s">
        <v>432</v>
      </c>
      <c r="C127" s="334">
        <f t="shared" si="15"/>
        <v>5571236</v>
      </c>
      <c r="D127" s="24"/>
      <c r="E127" s="24"/>
      <c r="F127" s="24"/>
      <c r="G127" s="24">
        <v>1123</v>
      </c>
      <c r="H127" s="24">
        <v>5571236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67"/>
    </row>
    <row r="128" spans="1:18" x14ac:dyDescent="0.35">
      <c r="A128" s="7">
        <v>18</v>
      </c>
      <c r="B128" s="124" t="s">
        <v>644</v>
      </c>
      <c r="C128" s="334">
        <f t="shared" si="15"/>
        <v>4128856</v>
      </c>
      <c r="D128" s="24"/>
      <c r="E128" s="24"/>
      <c r="F128" s="24"/>
      <c r="G128" s="24">
        <v>1141</v>
      </c>
      <c r="H128" s="24">
        <v>4128856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67"/>
    </row>
    <row r="129" spans="1:18" x14ac:dyDescent="0.35">
      <c r="A129" s="7">
        <v>19</v>
      </c>
      <c r="B129" s="124" t="s">
        <v>645</v>
      </c>
      <c r="C129" s="334">
        <f t="shared" si="15"/>
        <v>10997618</v>
      </c>
      <c r="D129" s="24">
        <v>10997618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67"/>
    </row>
    <row r="130" spans="1:18" x14ac:dyDescent="0.35">
      <c r="A130" s="7">
        <v>20</v>
      </c>
      <c r="B130" s="124" t="s">
        <v>433</v>
      </c>
      <c r="C130" s="334">
        <f t="shared" si="15"/>
        <v>2130500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>
        <v>1907.2</v>
      </c>
      <c r="N130" s="24">
        <v>2130500</v>
      </c>
      <c r="O130" s="24"/>
      <c r="P130" s="24"/>
      <c r="Q130" s="24"/>
      <c r="R130" s="67"/>
    </row>
    <row r="131" spans="1:18" x14ac:dyDescent="0.35">
      <c r="A131" s="7">
        <v>21</v>
      </c>
      <c r="B131" s="124" t="s">
        <v>434</v>
      </c>
      <c r="C131" s="334">
        <f t="shared" si="15"/>
        <v>3917727</v>
      </c>
      <c r="D131" s="24"/>
      <c r="E131" s="24"/>
      <c r="F131" s="24"/>
      <c r="G131" s="24">
        <v>491</v>
      </c>
      <c r="H131" s="24">
        <v>1729655</v>
      </c>
      <c r="I131" s="24"/>
      <c r="J131" s="24"/>
      <c r="K131" s="24"/>
      <c r="L131" s="24"/>
      <c r="M131" s="24">
        <v>1963.5</v>
      </c>
      <c r="N131" s="24">
        <v>2188072</v>
      </c>
      <c r="O131" s="24"/>
      <c r="P131" s="24"/>
      <c r="Q131" s="24"/>
      <c r="R131" s="67"/>
    </row>
    <row r="132" spans="1:18" x14ac:dyDescent="0.35">
      <c r="A132" s="7">
        <v>22</v>
      </c>
      <c r="B132" s="124" t="s">
        <v>646</v>
      </c>
      <c r="C132" s="334">
        <f t="shared" si="15"/>
        <v>2613748</v>
      </c>
      <c r="D132" s="24"/>
      <c r="E132" s="24"/>
      <c r="F132" s="24"/>
      <c r="G132" s="24">
        <v>323.57</v>
      </c>
      <c r="H132" s="24">
        <v>1139846</v>
      </c>
      <c r="I132" s="24"/>
      <c r="J132" s="24"/>
      <c r="K132" s="24"/>
      <c r="L132" s="24"/>
      <c r="M132" s="24">
        <v>1294.28</v>
      </c>
      <c r="N132" s="24">
        <v>1473902</v>
      </c>
      <c r="O132" s="24"/>
      <c r="P132" s="24"/>
      <c r="Q132" s="24"/>
      <c r="R132" s="67"/>
    </row>
    <row r="133" spans="1:18" x14ac:dyDescent="0.35">
      <c r="A133" s="7">
        <v>23</v>
      </c>
      <c r="B133" s="124" t="s">
        <v>435</v>
      </c>
      <c r="C133" s="334">
        <f t="shared" si="15"/>
        <v>4649990</v>
      </c>
      <c r="D133" s="24"/>
      <c r="E133" s="24"/>
      <c r="F133" s="24"/>
      <c r="G133" s="24">
        <v>1320</v>
      </c>
      <c r="H133" s="24">
        <v>4649990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67"/>
    </row>
    <row r="134" spans="1:18" x14ac:dyDescent="0.35">
      <c r="A134" s="7">
        <v>24</v>
      </c>
      <c r="B134" s="124" t="s">
        <v>929</v>
      </c>
      <c r="C134" s="334">
        <f t="shared" si="15"/>
        <v>4082832</v>
      </c>
      <c r="D134" s="24"/>
      <c r="E134" s="24"/>
      <c r="F134" s="24"/>
      <c r="G134" s="24">
        <v>1159</v>
      </c>
      <c r="H134" s="24">
        <v>4082832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67"/>
    </row>
    <row r="135" spans="1:18" x14ac:dyDescent="0.35">
      <c r="A135" s="7">
        <v>25</v>
      </c>
      <c r="B135" s="124" t="s">
        <v>436</v>
      </c>
      <c r="C135" s="334">
        <f t="shared" si="15"/>
        <v>3834428</v>
      </c>
      <c r="D135" s="24"/>
      <c r="E135" s="24"/>
      <c r="F135" s="24"/>
      <c r="G135" s="24">
        <v>592.64</v>
      </c>
      <c r="H135" s="24">
        <v>3834428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67"/>
    </row>
    <row r="136" spans="1:18" x14ac:dyDescent="0.35">
      <c r="A136" s="7">
        <v>26</v>
      </c>
      <c r="B136" s="124" t="s">
        <v>437</v>
      </c>
      <c r="C136" s="334">
        <f t="shared" si="15"/>
        <v>3159063</v>
      </c>
      <c r="D136" s="24"/>
      <c r="E136" s="24"/>
      <c r="F136" s="24"/>
      <c r="G136" s="24">
        <v>873</v>
      </c>
      <c r="H136" s="24">
        <v>3159063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67"/>
    </row>
    <row r="137" spans="1:18" x14ac:dyDescent="0.35">
      <c r="A137" s="7">
        <v>27</v>
      </c>
      <c r="B137" s="124" t="s">
        <v>438</v>
      </c>
      <c r="C137" s="334">
        <f t="shared" si="15"/>
        <v>4978036</v>
      </c>
      <c r="D137" s="24">
        <v>4978036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67"/>
    </row>
    <row r="138" spans="1:18" x14ac:dyDescent="0.35">
      <c r="A138" s="7">
        <v>28</v>
      </c>
      <c r="B138" s="124" t="s">
        <v>439</v>
      </c>
      <c r="C138" s="334">
        <f t="shared" si="15"/>
        <v>3698856</v>
      </c>
      <c r="D138" s="24"/>
      <c r="E138" s="24"/>
      <c r="F138" s="24"/>
      <c r="G138" s="24">
        <v>1050</v>
      </c>
      <c r="H138" s="24">
        <v>3698856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67"/>
    </row>
    <row r="139" spans="1:18" x14ac:dyDescent="0.35">
      <c r="A139" s="7">
        <v>29</v>
      </c>
      <c r="B139" s="124" t="s">
        <v>440</v>
      </c>
      <c r="C139" s="334">
        <f t="shared" si="15"/>
        <v>1937496</v>
      </c>
      <c r="D139" s="24"/>
      <c r="E139" s="24"/>
      <c r="F139" s="24"/>
      <c r="G139" s="24">
        <v>550</v>
      </c>
      <c r="H139" s="24">
        <v>1937496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67"/>
    </row>
    <row r="140" spans="1:18" x14ac:dyDescent="0.35">
      <c r="A140" s="7">
        <v>30</v>
      </c>
      <c r="B140" s="124" t="s">
        <v>441</v>
      </c>
      <c r="C140" s="334">
        <f t="shared" si="15"/>
        <v>5581158</v>
      </c>
      <c r="D140" s="24"/>
      <c r="E140" s="24"/>
      <c r="F140" s="24"/>
      <c r="G140" s="24">
        <v>1125</v>
      </c>
      <c r="H140" s="24">
        <v>5581158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67"/>
    </row>
    <row r="141" spans="1:18" x14ac:dyDescent="0.35">
      <c r="A141" s="7">
        <v>31</v>
      </c>
      <c r="B141" s="124" t="s">
        <v>442</v>
      </c>
      <c r="C141" s="334">
        <f t="shared" si="15"/>
        <v>9212632</v>
      </c>
      <c r="D141" s="24"/>
      <c r="E141" s="24"/>
      <c r="F141" s="24"/>
      <c r="G141" s="24">
        <v>1857</v>
      </c>
      <c r="H141" s="24">
        <v>9212632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67"/>
    </row>
    <row r="142" spans="1:18" x14ac:dyDescent="0.35">
      <c r="A142" s="7">
        <v>32</v>
      </c>
      <c r="B142" s="124" t="s">
        <v>443</v>
      </c>
      <c r="C142" s="334">
        <f t="shared" si="15"/>
        <v>8126167</v>
      </c>
      <c r="D142" s="24"/>
      <c r="E142" s="24"/>
      <c r="F142" s="24"/>
      <c r="G142" s="24">
        <v>1638</v>
      </c>
      <c r="H142" s="24">
        <v>8126167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67"/>
    </row>
    <row r="143" spans="1:18" x14ac:dyDescent="0.35">
      <c r="A143" s="7">
        <v>33</v>
      </c>
      <c r="B143" s="124" t="s">
        <v>444</v>
      </c>
      <c r="C143" s="334">
        <f t="shared" si="15"/>
        <v>9212632</v>
      </c>
      <c r="D143" s="24"/>
      <c r="E143" s="24"/>
      <c r="F143" s="24"/>
      <c r="G143" s="24">
        <v>1857</v>
      </c>
      <c r="H143" s="24">
        <v>9212632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67"/>
    </row>
    <row r="144" spans="1:18" x14ac:dyDescent="0.35">
      <c r="A144" s="7">
        <v>34</v>
      </c>
      <c r="B144" s="124" t="s">
        <v>647</v>
      </c>
      <c r="C144" s="334">
        <f t="shared" si="15"/>
        <v>5529266</v>
      </c>
      <c r="D144" s="24"/>
      <c r="E144" s="24"/>
      <c r="F144" s="24"/>
      <c r="G144" s="24">
        <v>1528</v>
      </c>
      <c r="H144" s="24">
        <v>5529266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67"/>
    </row>
    <row r="145" spans="1:18" x14ac:dyDescent="0.35">
      <c r="A145" s="7">
        <v>35</v>
      </c>
      <c r="B145" s="124" t="s">
        <v>648</v>
      </c>
      <c r="C145" s="334">
        <f t="shared" si="15"/>
        <v>6488850</v>
      </c>
      <c r="D145" s="24"/>
      <c r="E145" s="24"/>
      <c r="F145" s="24"/>
      <c r="G145" s="24">
        <v>1842</v>
      </c>
      <c r="H145" s="24">
        <v>6488850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67"/>
    </row>
    <row r="146" spans="1:18" x14ac:dyDescent="0.35">
      <c r="A146" s="7">
        <v>36</v>
      </c>
      <c r="B146" s="124" t="s">
        <v>768</v>
      </c>
      <c r="C146" s="334">
        <f t="shared" si="15"/>
        <v>1697951</v>
      </c>
      <c r="D146" s="24"/>
      <c r="E146" s="24"/>
      <c r="F146" s="24"/>
      <c r="G146" s="24">
        <v>482</v>
      </c>
      <c r="H146" s="24">
        <v>1697951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67"/>
    </row>
    <row r="147" spans="1:18" x14ac:dyDescent="0.35">
      <c r="A147" s="7">
        <v>37</v>
      </c>
      <c r="B147" s="124" t="s">
        <v>999</v>
      </c>
      <c r="C147" s="334">
        <f t="shared" si="15"/>
        <v>1748522</v>
      </c>
      <c r="D147" s="24"/>
      <c r="E147" s="24"/>
      <c r="F147" s="24"/>
      <c r="G147" s="24">
        <v>483.2</v>
      </c>
      <c r="H147" s="24">
        <v>1748522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67"/>
    </row>
    <row r="148" spans="1:18" x14ac:dyDescent="0.35">
      <c r="A148" s="7">
        <v>38</v>
      </c>
      <c r="B148" s="124" t="s">
        <v>445</v>
      </c>
      <c r="C148" s="334">
        <f t="shared" si="15"/>
        <v>1351588</v>
      </c>
      <c r="D148" s="24">
        <v>1351588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67"/>
    </row>
    <row r="149" spans="1:18" x14ac:dyDescent="0.35">
      <c r="A149" s="7">
        <v>39</v>
      </c>
      <c r="B149" s="124" t="s">
        <v>769</v>
      </c>
      <c r="C149" s="334">
        <f t="shared" si="15"/>
        <v>2207178</v>
      </c>
      <c r="D149" s="24">
        <v>2207178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67"/>
    </row>
    <row r="150" spans="1:18" x14ac:dyDescent="0.35">
      <c r="A150" s="7">
        <v>40</v>
      </c>
      <c r="B150" s="124" t="s">
        <v>840</v>
      </c>
      <c r="C150" s="334">
        <f t="shared" si="15"/>
        <v>3077448</v>
      </c>
      <c r="D150" s="24"/>
      <c r="E150" s="24"/>
      <c r="F150" s="24"/>
      <c r="G150" s="24">
        <v>873.6</v>
      </c>
      <c r="H150" s="24">
        <v>3077448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67"/>
    </row>
    <row r="151" spans="1:18" x14ac:dyDescent="0.35">
      <c r="A151" s="7">
        <v>41</v>
      </c>
      <c r="B151" s="124" t="s">
        <v>1035</v>
      </c>
      <c r="C151" s="334">
        <f t="shared" si="15"/>
        <v>1920939</v>
      </c>
      <c r="D151" s="24"/>
      <c r="E151" s="24"/>
      <c r="F151" s="24"/>
      <c r="G151" s="24">
        <v>545.29999999999995</v>
      </c>
      <c r="H151" s="24">
        <v>1920939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67"/>
    </row>
    <row r="152" spans="1:18" x14ac:dyDescent="0.35">
      <c r="A152" s="7">
        <v>42</v>
      </c>
      <c r="B152" s="124" t="s">
        <v>930</v>
      </c>
      <c r="C152" s="334">
        <f t="shared" si="15"/>
        <v>1077952</v>
      </c>
      <c r="D152" s="24"/>
      <c r="E152" s="24"/>
      <c r="F152" s="24"/>
      <c r="G152" s="24">
        <v>306</v>
      </c>
      <c r="H152" s="24">
        <v>1077952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67"/>
    </row>
    <row r="153" spans="1:18" x14ac:dyDescent="0.35">
      <c r="A153" s="7">
        <v>43</v>
      </c>
      <c r="B153" s="124" t="s">
        <v>931</v>
      </c>
      <c r="C153" s="334">
        <f t="shared" si="15"/>
        <v>1102611</v>
      </c>
      <c r="D153" s="24"/>
      <c r="E153" s="24"/>
      <c r="F153" s="24"/>
      <c r="G153" s="24">
        <v>313</v>
      </c>
      <c r="H153" s="24">
        <v>1102611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67"/>
    </row>
    <row r="154" spans="1:18" x14ac:dyDescent="0.35">
      <c r="A154" s="7">
        <v>44</v>
      </c>
      <c r="B154" s="124" t="s">
        <v>446</v>
      </c>
      <c r="C154" s="334">
        <f t="shared" si="15"/>
        <v>2610335</v>
      </c>
      <c r="D154" s="24"/>
      <c r="E154" s="24"/>
      <c r="F154" s="24"/>
      <c r="G154" s="24">
        <v>741</v>
      </c>
      <c r="H154" s="24">
        <v>2610335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67"/>
    </row>
    <row r="155" spans="1:18" x14ac:dyDescent="0.35">
      <c r="A155" s="7">
        <v>45</v>
      </c>
      <c r="B155" s="124" t="s">
        <v>447</v>
      </c>
      <c r="C155" s="334">
        <f t="shared" si="15"/>
        <v>2701926</v>
      </c>
      <c r="D155" s="24"/>
      <c r="E155" s="24"/>
      <c r="F155" s="24"/>
      <c r="G155" s="24">
        <v>767</v>
      </c>
      <c r="H155" s="24">
        <v>2701926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67"/>
    </row>
    <row r="156" spans="1:18" x14ac:dyDescent="0.35">
      <c r="A156" s="7">
        <v>46</v>
      </c>
      <c r="B156" s="124" t="s">
        <v>448</v>
      </c>
      <c r="C156" s="334">
        <f t="shared" si="15"/>
        <v>4000729</v>
      </c>
      <c r="D156" s="24">
        <v>4000729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67"/>
    </row>
    <row r="157" spans="1:18" x14ac:dyDescent="0.35">
      <c r="A157" s="7">
        <v>47</v>
      </c>
      <c r="B157" s="124" t="s">
        <v>770</v>
      </c>
      <c r="C157" s="334">
        <f t="shared" si="15"/>
        <v>4649990</v>
      </c>
      <c r="D157" s="24"/>
      <c r="E157" s="24"/>
      <c r="F157" s="24"/>
      <c r="G157" s="24">
        <v>1320</v>
      </c>
      <c r="H157" s="24">
        <v>4649990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67"/>
    </row>
    <row r="158" spans="1:18" x14ac:dyDescent="0.35">
      <c r="A158" s="7">
        <v>48</v>
      </c>
      <c r="B158" s="124" t="s">
        <v>841</v>
      </c>
      <c r="C158" s="334">
        <f t="shared" si="15"/>
        <v>3264549</v>
      </c>
      <c r="D158" s="24">
        <v>3264549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67"/>
    </row>
    <row r="159" spans="1:18" x14ac:dyDescent="0.35">
      <c r="A159" s="7">
        <v>49</v>
      </c>
      <c r="B159" s="124" t="s">
        <v>449</v>
      </c>
      <c r="C159" s="334">
        <f t="shared" si="15"/>
        <v>2336267</v>
      </c>
      <c r="D159" s="24"/>
      <c r="E159" s="24"/>
      <c r="F159" s="24"/>
      <c r="G159" s="24">
        <v>663.2</v>
      </c>
      <c r="H159" s="24">
        <v>2336267</v>
      </c>
      <c r="I159" s="24"/>
      <c r="J159" s="24"/>
      <c r="K159" s="24"/>
      <c r="L159" s="24"/>
      <c r="M159" s="24"/>
      <c r="N159" s="24"/>
      <c r="O159" s="24"/>
      <c r="P159" s="24"/>
      <c r="Q159" s="24"/>
      <c r="R159" s="67"/>
    </row>
    <row r="160" spans="1:18" x14ac:dyDescent="0.35">
      <c r="A160" s="7">
        <v>50</v>
      </c>
      <c r="B160" s="124" t="s">
        <v>649</v>
      </c>
      <c r="C160" s="334">
        <f t="shared" si="15"/>
        <v>2652608</v>
      </c>
      <c r="D160" s="24"/>
      <c r="E160" s="24"/>
      <c r="F160" s="24"/>
      <c r="G160" s="24">
        <v>753</v>
      </c>
      <c r="H160" s="24">
        <v>2652608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67"/>
    </row>
    <row r="161" spans="1:18" x14ac:dyDescent="0.35">
      <c r="A161" s="7">
        <v>51</v>
      </c>
      <c r="B161" s="124" t="s">
        <v>450</v>
      </c>
      <c r="C161" s="334">
        <f t="shared" si="15"/>
        <v>1140832</v>
      </c>
      <c r="D161" s="24"/>
      <c r="E161" s="24"/>
      <c r="F161" s="24"/>
      <c r="G161" s="24">
        <v>323.85000000000002</v>
      </c>
      <c r="H161" s="24">
        <v>1140832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67"/>
    </row>
    <row r="162" spans="1:18" x14ac:dyDescent="0.35">
      <c r="A162" s="7">
        <v>52</v>
      </c>
      <c r="B162" s="124" t="s">
        <v>451</v>
      </c>
      <c r="C162" s="334">
        <f t="shared" si="15"/>
        <v>1099793</v>
      </c>
      <c r="D162" s="24"/>
      <c r="E162" s="24"/>
      <c r="F162" s="24"/>
      <c r="G162" s="24">
        <v>312.2</v>
      </c>
      <c r="H162" s="24">
        <v>1099793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67"/>
    </row>
    <row r="163" spans="1:18" x14ac:dyDescent="0.35">
      <c r="A163" s="7">
        <v>53</v>
      </c>
      <c r="B163" s="124" t="s">
        <v>452</v>
      </c>
      <c r="C163" s="334">
        <f t="shared" si="15"/>
        <v>2675717</v>
      </c>
      <c r="D163" s="24">
        <v>907664</v>
      </c>
      <c r="E163" s="24"/>
      <c r="F163" s="24"/>
      <c r="G163" s="24">
        <v>501.9</v>
      </c>
      <c r="H163" s="24">
        <v>1768053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67"/>
    </row>
    <row r="164" spans="1:18" x14ac:dyDescent="0.35">
      <c r="A164" s="7">
        <v>54</v>
      </c>
      <c r="B164" s="124" t="s">
        <v>771</v>
      </c>
      <c r="C164" s="334">
        <f t="shared" si="15"/>
        <v>2431702</v>
      </c>
      <c r="D164" s="24"/>
      <c r="E164" s="24">
        <v>1</v>
      </c>
      <c r="F164" s="24">
        <v>2431702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67"/>
    </row>
    <row r="165" spans="1:18" x14ac:dyDescent="0.35">
      <c r="A165" s="7">
        <v>55</v>
      </c>
      <c r="B165" s="124" t="s">
        <v>772</v>
      </c>
      <c r="C165" s="334">
        <f t="shared" si="15"/>
        <v>2431702</v>
      </c>
      <c r="D165" s="24"/>
      <c r="E165" s="24">
        <v>1</v>
      </c>
      <c r="F165" s="24">
        <v>2431702</v>
      </c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67"/>
    </row>
    <row r="166" spans="1:18" x14ac:dyDescent="0.35">
      <c r="A166" s="7">
        <v>56</v>
      </c>
      <c r="B166" s="124" t="s">
        <v>650</v>
      </c>
      <c r="C166" s="334">
        <f t="shared" si="15"/>
        <v>5970739</v>
      </c>
      <c r="D166" s="24"/>
      <c r="E166" s="24"/>
      <c r="F166" s="24"/>
      <c r="G166" s="24">
        <v>1650</v>
      </c>
      <c r="H166" s="24">
        <v>5970739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67"/>
    </row>
    <row r="167" spans="1:18" x14ac:dyDescent="0.35">
      <c r="A167" s="7">
        <v>57</v>
      </c>
      <c r="B167" s="124" t="s">
        <v>842</v>
      </c>
      <c r="C167" s="334">
        <f t="shared" si="15"/>
        <v>4327881</v>
      </c>
      <c r="D167" s="24"/>
      <c r="E167" s="24"/>
      <c r="F167" s="24"/>
      <c r="G167" s="24">
        <v>1196</v>
      </c>
      <c r="H167" s="24">
        <v>4327881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67"/>
    </row>
    <row r="168" spans="1:18" x14ac:dyDescent="0.35">
      <c r="A168" s="7">
        <v>58</v>
      </c>
      <c r="B168" s="124" t="s">
        <v>843</v>
      </c>
      <c r="C168" s="334">
        <f t="shared" si="15"/>
        <v>4191216</v>
      </c>
      <c r="D168" s="24">
        <v>4191216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67"/>
    </row>
    <row r="169" spans="1:18" x14ac:dyDescent="0.35">
      <c r="A169" s="7">
        <v>59</v>
      </c>
      <c r="B169" s="124" t="s">
        <v>651</v>
      </c>
      <c r="C169" s="334">
        <f t="shared" si="15"/>
        <v>725680</v>
      </c>
      <c r="D169" s="24"/>
      <c r="E169" s="24"/>
      <c r="F169" s="24"/>
      <c r="G169" s="24">
        <v>206</v>
      </c>
      <c r="H169" s="24">
        <v>725680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67"/>
    </row>
    <row r="170" spans="1:18" x14ac:dyDescent="0.35">
      <c r="A170" s="7">
        <v>60</v>
      </c>
      <c r="B170" s="124" t="s">
        <v>453</v>
      </c>
      <c r="C170" s="334">
        <f t="shared" si="15"/>
        <v>17021919</v>
      </c>
      <c r="D170" s="24"/>
      <c r="E170" s="24">
        <v>7</v>
      </c>
      <c r="F170" s="24">
        <v>17021919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67"/>
    </row>
    <row r="171" spans="1:18" x14ac:dyDescent="0.35">
      <c r="A171" s="7">
        <v>61</v>
      </c>
      <c r="B171" s="124" t="s">
        <v>652</v>
      </c>
      <c r="C171" s="334">
        <f t="shared" si="15"/>
        <v>4553801</v>
      </c>
      <c r="D171" s="24"/>
      <c r="E171" s="24"/>
      <c r="F171" s="24"/>
      <c r="G171" s="24">
        <v>1288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>
        <v>4553801</v>
      </c>
      <c r="R171" s="67"/>
    </row>
    <row r="172" spans="1:18" x14ac:dyDescent="0.35">
      <c r="A172" s="7">
        <v>62</v>
      </c>
      <c r="B172" s="124" t="s">
        <v>773</v>
      </c>
      <c r="C172" s="334">
        <f t="shared" si="15"/>
        <v>2831983</v>
      </c>
      <c r="D172" s="24"/>
      <c r="E172" s="24"/>
      <c r="F172" s="24"/>
      <c r="G172" s="24">
        <v>801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>
        <v>2831983</v>
      </c>
      <c r="R172" s="67"/>
    </row>
    <row r="173" spans="1:18" x14ac:dyDescent="0.35">
      <c r="A173" s="7">
        <v>63</v>
      </c>
      <c r="B173" s="124" t="s">
        <v>888</v>
      </c>
      <c r="C173" s="334">
        <f t="shared" si="15"/>
        <v>3647579</v>
      </c>
      <c r="D173" s="24"/>
      <c r="E173" s="24"/>
      <c r="F173" s="24"/>
      <c r="G173" s="24">
        <v>1008</v>
      </c>
      <c r="H173" s="24">
        <v>3647579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67"/>
    </row>
    <row r="174" spans="1:18" x14ac:dyDescent="0.35">
      <c r="A174" s="7">
        <v>64</v>
      </c>
      <c r="B174" s="124" t="s">
        <v>844</v>
      </c>
      <c r="C174" s="334">
        <f t="shared" si="15"/>
        <v>929987</v>
      </c>
      <c r="D174" s="24"/>
      <c r="E174" s="24"/>
      <c r="F174" s="24"/>
      <c r="G174" s="24">
        <v>257</v>
      </c>
      <c r="H174" s="24">
        <v>929987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67"/>
    </row>
    <row r="175" spans="1:18" x14ac:dyDescent="0.35">
      <c r="A175" s="7">
        <v>65</v>
      </c>
      <c r="B175" s="124" t="s">
        <v>889</v>
      </c>
      <c r="C175" s="334">
        <f t="shared" si="15"/>
        <v>2573699</v>
      </c>
      <c r="D175" s="24"/>
      <c r="E175" s="24"/>
      <c r="F175" s="24"/>
      <c r="G175" s="24">
        <v>730.6</v>
      </c>
      <c r="H175" s="24">
        <v>2573699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67"/>
    </row>
    <row r="176" spans="1:18" x14ac:dyDescent="0.35">
      <c r="A176" s="7">
        <v>66</v>
      </c>
      <c r="B176" s="124" t="s">
        <v>932</v>
      </c>
      <c r="C176" s="334">
        <f t="shared" si="15"/>
        <v>789089</v>
      </c>
      <c r="D176" s="24"/>
      <c r="E176" s="24"/>
      <c r="F176" s="24"/>
      <c r="G176" s="24">
        <v>224</v>
      </c>
      <c r="H176" s="24">
        <v>789089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67"/>
    </row>
    <row r="177" spans="1:18" x14ac:dyDescent="0.35">
      <c r="A177" s="7">
        <v>67</v>
      </c>
      <c r="B177" s="124" t="s">
        <v>454</v>
      </c>
      <c r="C177" s="334">
        <f t="shared" si="15"/>
        <v>718634</v>
      </c>
      <c r="D177" s="24"/>
      <c r="E177" s="24"/>
      <c r="F177" s="24"/>
      <c r="G177" s="24">
        <v>204</v>
      </c>
      <c r="H177" s="24">
        <v>718634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67"/>
    </row>
    <row r="178" spans="1:18" x14ac:dyDescent="0.35">
      <c r="A178" s="7">
        <v>68</v>
      </c>
      <c r="B178" s="124" t="s">
        <v>455</v>
      </c>
      <c r="C178" s="334">
        <f t="shared" si="15"/>
        <v>757384</v>
      </c>
      <c r="D178" s="24"/>
      <c r="E178" s="24"/>
      <c r="F178" s="24"/>
      <c r="G178" s="24">
        <v>215</v>
      </c>
      <c r="H178" s="24">
        <v>757384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67"/>
    </row>
    <row r="179" spans="1:18" x14ac:dyDescent="0.35">
      <c r="A179" s="7">
        <v>69</v>
      </c>
      <c r="B179" s="124" t="s">
        <v>653</v>
      </c>
      <c r="C179" s="334">
        <f t="shared" si="15"/>
        <v>757384</v>
      </c>
      <c r="D179" s="24"/>
      <c r="E179" s="24"/>
      <c r="F179" s="24"/>
      <c r="G179" s="24">
        <v>215</v>
      </c>
      <c r="H179" s="24">
        <v>757384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67"/>
    </row>
    <row r="180" spans="1:18" x14ac:dyDescent="0.35">
      <c r="A180" s="7">
        <v>70</v>
      </c>
      <c r="B180" s="124" t="s">
        <v>890</v>
      </c>
      <c r="C180" s="334">
        <f t="shared" si="15"/>
        <v>2109848</v>
      </c>
      <c r="D180" s="24"/>
      <c r="E180" s="24"/>
      <c r="F180" s="24"/>
      <c r="G180" s="24"/>
      <c r="H180" s="24"/>
      <c r="I180" s="24"/>
      <c r="J180" s="24"/>
      <c r="K180" s="24">
        <v>3280</v>
      </c>
      <c r="L180" s="24">
        <v>2109848</v>
      </c>
      <c r="M180" s="24"/>
      <c r="N180" s="24"/>
      <c r="O180" s="24"/>
      <c r="P180" s="24"/>
      <c r="Q180" s="24"/>
      <c r="R180" s="67"/>
    </row>
    <row r="181" spans="1:18" x14ac:dyDescent="0.35">
      <c r="A181" s="7">
        <v>71</v>
      </c>
      <c r="B181" s="144" t="s">
        <v>774</v>
      </c>
      <c r="C181" s="334">
        <f t="shared" si="15"/>
        <v>1053293</v>
      </c>
      <c r="D181" s="24"/>
      <c r="E181" s="24"/>
      <c r="F181" s="24"/>
      <c r="G181" s="24">
        <v>299</v>
      </c>
      <c r="H181" s="24">
        <v>1053293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67"/>
    </row>
    <row r="182" spans="1:18" x14ac:dyDescent="0.35">
      <c r="A182" s="7">
        <v>72</v>
      </c>
      <c r="B182" s="144" t="s">
        <v>970</v>
      </c>
      <c r="C182" s="334">
        <f t="shared" si="15"/>
        <v>1046247</v>
      </c>
      <c r="D182" s="24"/>
      <c r="E182" s="24"/>
      <c r="F182" s="24"/>
      <c r="G182" s="24">
        <v>297</v>
      </c>
      <c r="H182" s="24">
        <v>1046247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67"/>
    </row>
    <row r="183" spans="1:18" x14ac:dyDescent="0.35">
      <c r="A183" s="7">
        <v>73</v>
      </c>
      <c r="B183" s="144" t="s">
        <v>971</v>
      </c>
      <c r="C183" s="334">
        <f t="shared" si="15"/>
        <v>1331588</v>
      </c>
      <c r="D183" s="24"/>
      <c r="E183" s="24"/>
      <c r="F183" s="24"/>
      <c r="G183" s="24">
        <v>378</v>
      </c>
      <c r="H183" s="24">
        <v>1331588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67"/>
    </row>
    <row r="184" spans="1:18" x14ac:dyDescent="0.35">
      <c r="A184" s="7">
        <v>74</v>
      </c>
      <c r="B184" s="144" t="s">
        <v>891</v>
      </c>
      <c r="C184" s="334">
        <f t="shared" si="15"/>
        <v>532982</v>
      </c>
      <c r="D184" s="24">
        <v>532982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67"/>
    </row>
    <row r="185" spans="1:18" x14ac:dyDescent="0.35">
      <c r="A185" s="7">
        <v>75</v>
      </c>
      <c r="B185" s="144" t="s">
        <v>892</v>
      </c>
      <c r="C185" s="334">
        <f t="shared" si="15"/>
        <v>535394</v>
      </c>
      <c r="D185" s="24">
        <v>535394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67"/>
    </row>
    <row r="186" spans="1:18" x14ac:dyDescent="0.35">
      <c r="A186" s="7">
        <v>76</v>
      </c>
      <c r="B186" s="144" t="s">
        <v>933</v>
      </c>
      <c r="C186" s="334">
        <f t="shared" si="15"/>
        <v>5675683</v>
      </c>
      <c r="D186" s="24"/>
      <c r="E186" s="24"/>
      <c r="F186" s="24"/>
      <c r="G186" s="24">
        <v>877.22</v>
      </c>
      <c r="H186" s="24">
        <v>5675683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67"/>
    </row>
    <row r="187" spans="1:18" x14ac:dyDescent="0.35">
      <c r="A187" s="7">
        <v>77</v>
      </c>
      <c r="B187" s="144" t="s">
        <v>456</v>
      </c>
      <c r="C187" s="334">
        <f t="shared" si="15"/>
        <v>5576238</v>
      </c>
      <c r="D187" s="24"/>
      <c r="E187" s="24"/>
      <c r="F187" s="24"/>
      <c r="G187" s="24">
        <v>861.85</v>
      </c>
      <c r="H187" s="24">
        <v>5576238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67"/>
    </row>
    <row r="188" spans="1:18" x14ac:dyDescent="0.35">
      <c r="A188" s="7">
        <v>78</v>
      </c>
      <c r="B188" s="144" t="s">
        <v>1000</v>
      </c>
      <c r="C188" s="334">
        <f t="shared" si="15"/>
        <v>5699493</v>
      </c>
      <c r="D188" s="24"/>
      <c r="E188" s="24"/>
      <c r="F188" s="24"/>
      <c r="G188" s="24">
        <v>880.9</v>
      </c>
      <c r="H188" s="24">
        <v>5699493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67"/>
    </row>
    <row r="189" spans="1:18" x14ac:dyDescent="0.35">
      <c r="A189" s="7">
        <v>79</v>
      </c>
      <c r="B189" s="144" t="s">
        <v>1036</v>
      </c>
      <c r="C189" s="334">
        <f t="shared" si="15"/>
        <v>21885324</v>
      </c>
      <c r="D189" s="24"/>
      <c r="E189" s="24">
        <v>9</v>
      </c>
      <c r="F189" s="24">
        <v>21885324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67"/>
    </row>
    <row r="190" spans="1:18" x14ac:dyDescent="0.35">
      <c r="A190" s="7">
        <v>80</v>
      </c>
      <c r="B190" s="144" t="s">
        <v>1037</v>
      </c>
      <c r="C190" s="334">
        <f t="shared" si="15"/>
        <v>6719009</v>
      </c>
      <c r="D190" s="24">
        <v>6719009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67"/>
    </row>
    <row r="191" spans="1:18" x14ac:dyDescent="0.35">
      <c r="A191" s="7">
        <v>81</v>
      </c>
      <c r="B191" s="144" t="s">
        <v>893</v>
      </c>
      <c r="C191" s="334">
        <f t="shared" si="15"/>
        <v>11162699</v>
      </c>
      <c r="D191" s="24"/>
      <c r="E191" s="24"/>
      <c r="F191" s="24"/>
      <c r="G191" s="24">
        <v>1725.28</v>
      </c>
      <c r="H191" s="24">
        <v>11162699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67"/>
    </row>
    <row r="192" spans="1:18" x14ac:dyDescent="0.35">
      <c r="A192" s="7">
        <v>82</v>
      </c>
      <c r="B192" s="144" t="s">
        <v>457</v>
      </c>
      <c r="C192" s="334">
        <f t="shared" si="15"/>
        <v>2431702</v>
      </c>
      <c r="D192" s="24"/>
      <c r="E192" s="24">
        <v>1</v>
      </c>
      <c r="F192" s="24">
        <v>2431702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67"/>
    </row>
    <row r="193" spans="1:18" x14ac:dyDescent="0.35">
      <c r="A193" s="7">
        <v>83</v>
      </c>
      <c r="B193" s="144" t="s">
        <v>458</v>
      </c>
      <c r="C193" s="334">
        <f t="shared" si="15"/>
        <v>2431702</v>
      </c>
      <c r="D193" s="24"/>
      <c r="E193" s="24">
        <v>1</v>
      </c>
      <c r="F193" s="24">
        <v>2431702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67"/>
    </row>
    <row r="194" spans="1:18" ht="28.5" customHeight="1" x14ac:dyDescent="0.35">
      <c r="A194" s="454" t="s">
        <v>367</v>
      </c>
      <c r="B194" s="455"/>
      <c r="C194" s="336">
        <f>SUM(C195:C266)</f>
        <v>348982640</v>
      </c>
      <c r="D194" s="145">
        <f t="shared" ref="D194:Q194" si="16">SUM(D195:D266)</f>
        <v>35905058</v>
      </c>
      <c r="E194" s="145">
        <f t="shared" si="16"/>
        <v>35</v>
      </c>
      <c r="F194" s="145">
        <f t="shared" si="16"/>
        <v>86393530</v>
      </c>
      <c r="G194" s="145">
        <f t="shared" si="16"/>
        <v>42689.460000000006</v>
      </c>
      <c r="H194" s="145">
        <f t="shared" si="16"/>
        <v>191518486</v>
      </c>
      <c r="I194" s="145">
        <f t="shared" si="16"/>
        <v>968.7</v>
      </c>
      <c r="J194" s="145">
        <f t="shared" si="16"/>
        <v>1475598</v>
      </c>
      <c r="K194" s="145">
        <f t="shared" si="16"/>
        <v>19053.900000000001</v>
      </c>
      <c r="L194" s="145">
        <f t="shared" si="16"/>
        <v>25236445</v>
      </c>
      <c r="M194" s="145">
        <f t="shared" si="16"/>
        <v>0</v>
      </c>
      <c r="N194" s="145">
        <f t="shared" si="16"/>
        <v>0</v>
      </c>
      <c r="O194" s="145">
        <f t="shared" si="16"/>
        <v>0</v>
      </c>
      <c r="P194" s="145">
        <f t="shared" si="16"/>
        <v>0</v>
      </c>
      <c r="Q194" s="145">
        <f t="shared" si="16"/>
        <v>8453523</v>
      </c>
      <c r="R194" s="67"/>
    </row>
    <row r="195" spans="1:18" x14ac:dyDescent="0.35">
      <c r="A195" s="146">
        <v>1</v>
      </c>
      <c r="B195" s="144" t="s">
        <v>1676</v>
      </c>
      <c r="C195" s="334">
        <f t="shared" ref="C195:C266" si="17">D195+F195+H195+J195+L195+N195+P195+Q195</f>
        <v>6551855</v>
      </c>
      <c r="D195" s="24">
        <v>6551855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147"/>
      <c r="R195" s="67"/>
    </row>
    <row r="196" spans="1:18" x14ac:dyDescent="0.35">
      <c r="A196" s="146">
        <f>A195+1</f>
        <v>2</v>
      </c>
      <c r="B196" s="144" t="s">
        <v>1677</v>
      </c>
      <c r="C196" s="334">
        <f t="shared" si="17"/>
        <v>4128487</v>
      </c>
      <c r="D196" s="24"/>
      <c r="E196" s="24"/>
      <c r="F196" s="24"/>
      <c r="G196" s="24"/>
      <c r="H196" s="24"/>
      <c r="I196" s="24"/>
      <c r="J196" s="24"/>
      <c r="K196" s="24">
        <v>3180</v>
      </c>
      <c r="L196" s="24">
        <v>4128487</v>
      </c>
      <c r="M196" s="24"/>
      <c r="N196" s="24"/>
      <c r="O196" s="24"/>
      <c r="P196" s="24"/>
      <c r="Q196" s="147"/>
      <c r="R196" s="67"/>
    </row>
    <row r="197" spans="1:18" x14ac:dyDescent="0.35">
      <c r="A197" s="146">
        <f t="shared" ref="A197:A260" si="18">A196+1</f>
        <v>3</v>
      </c>
      <c r="B197" s="144" t="s">
        <v>1678</v>
      </c>
      <c r="C197" s="334">
        <f t="shared" si="17"/>
        <v>1631019</v>
      </c>
      <c r="D197" s="24"/>
      <c r="E197" s="24"/>
      <c r="F197" s="24"/>
      <c r="G197" s="24">
        <v>463</v>
      </c>
      <c r="H197" s="24">
        <v>1631019</v>
      </c>
      <c r="I197" s="24"/>
      <c r="J197" s="24"/>
      <c r="K197" s="24"/>
      <c r="L197" s="24"/>
      <c r="M197" s="24"/>
      <c r="N197" s="24"/>
      <c r="O197" s="24"/>
      <c r="P197" s="24"/>
      <c r="Q197" s="147"/>
      <c r="R197" s="67"/>
    </row>
    <row r="198" spans="1:18" x14ac:dyDescent="0.35">
      <c r="A198" s="146">
        <f t="shared" si="18"/>
        <v>4</v>
      </c>
      <c r="B198" s="144" t="s">
        <v>1679</v>
      </c>
      <c r="C198" s="334">
        <f t="shared" si="17"/>
        <v>2747721</v>
      </c>
      <c r="D198" s="24"/>
      <c r="E198" s="24"/>
      <c r="F198" s="24"/>
      <c r="G198" s="24">
        <v>780</v>
      </c>
      <c r="H198" s="24">
        <v>2747721</v>
      </c>
      <c r="I198" s="24"/>
      <c r="J198" s="24"/>
      <c r="K198" s="24"/>
      <c r="L198" s="24"/>
      <c r="M198" s="24"/>
      <c r="N198" s="24"/>
      <c r="O198" s="24"/>
      <c r="P198" s="24"/>
      <c r="Q198" s="147"/>
      <c r="R198" s="67"/>
    </row>
    <row r="199" spans="1:18" x14ac:dyDescent="0.35">
      <c r="A199" s="146">
        <f t="shared" si="18"/>
        <v>5</v>
      </c>
      <c r="B199" s="144" t="s">
        <v>1680</v>
      </c>
      <c r="C199" s="334">
        <f t="shared" si="17"/>
        <v>3980493</v>
      </c>
      <c r="D199" s="24"/>
      <c r="E199" s="24"/>
      <c r="F199" s="24"/>
      <c r="G199" s="24">
        <v>1100</v>
      </c>
      <c r="H199" s="24">
        <v>3980493</v>
      </c>
      <c r="I199" s="24"/>
      <c r="J199" s="24"/>
      <c r="K199" s="24"/>
      <c r="L199" s="24"/>
      <c r="M199" s="24"/>
      <c r="N199" s="24"/>
      <c r="O199" s="24"/>
      <c r="P199" s="24"/>
      <c r="Q199" s="147"/>
      <c r="R199" s="67"/>
    </row>
    <row r="200" spans="1:18" x14ac:dyDescent="0.35">
      <c r="A200" s="146">
        <f t="shared" si="18"/>
        <v>6</v>
      </c>
      <c r="B200" s="144" t="s">
        <v>1681</v>
      </c>
      <c r="C200" s="334">
        <f t="shared" si="17"/>
        <v>2446282</v>
      </c>
      <c r="D200" s="24">
        <v>2446282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147"/>
      <c r="R200" s="67"/>
    </row>
    <row r="201" spans="1:18" x14ac:dyDescent="0.35">
      <c r="A201" s="146">
        <f t="shared" si="18"/>
        <v>7</v>
      </c>
      <c r="B201" s="144" t="s">
        <v>1682</v>
      </c>
      <c r="C201" s="334">
        <f t="shared" si="17"/>
        <v>2098028</v>
      </c>
      <c r="D201" s="24"/>
      <c r="E201" s="24"/>
      <c r="F201" s="24"/>
      <c r="G201" s="24"/>
      <c r="H201" s="24"/>
      <c r="I201" s="24"/>
      <c r="J201" s="24"/>
      <c r="K201" s="24">
        <v>920</v>
      </c>
      <c r="L201" s="24">
        <v>2098028</v>
      </c>
      <c r="M201" s="24"/>
      <c r="N201" s="24"/>
      <c r="O201" s="24"/>
      <c r="P201" s="24"/>
      <c r="Q201" s="147"/>
      <c r="R201" s="67"/>
    </row>
    <row r="202" spans="1:18" x14ac:dyDescent="0.35">
      <c r="A202" s="146">
        <f t="shared" si="18"/>
        <v>8</v>
      </c>
      <c r="B202" s="144" t="s">
        <v>1683</v>
      </c>
      <c r="C202" s="334">
        <f t="shared" si="17"/>
        <v>2956487</v>
      </c>
      <c r="D202" s="24">
        <v>2956487</v>
      </c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147"/>
      <c r="R202" s="67"/>
    </row>
    <row r="203" spans="1:18" x14ac:dyDescent="0.35">
      <c r="A203" s="146">
        <f t="shared" si="18"/>
        <v>9</v>
      </c>
      <c r="B203" s="144" t="s">
        <v>1684</v>
      </c>
      <c r="C203" s="334">
        <f t="shared" si="17"/>
        <v>6982423</v>
      </c>
      <c r="D203" s="24">
        <v>6982423</v>
      </c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147"/>
      <c r="R203" s="67"/>
    </row>
    <row r="204" spans="1:18" x14ac:dyDescent="0.35">
      <c r="A204" s="146">
        <f t="shared" si="18"/>
        <v>10</v>
      </c>
      <c r="B204" s="144" t="s">
        <v>894</v>
      </c>
      <c r="C204" s="334">
        <f t="shared" si="17"/>
        <v>3799561</v>
      </c>
      <c r="D204" s="24"/>
      <c r="E204" s="24"/>
      <c r="F204" s="24"/>
      <c r="G204" s="24">
        <v>1050</v>
      </c>
      <c r="H204" s="24">
        <v>3799561</v>
      </c>
      <c r="I204" s="24"/>
      <c r="J204" s="24"/>
      <c r="K204" s="24"/>
      <c r="L204" s="24"/>
      <c r="M204" s="24"/>
      <c r="N204" s="24"/>
      <c r="O204" s="24"/>
      <c r="P204" s="24"/>
      <c r="Q204" s="147"/>
      <c r="R204" s="67"/>
    </row>
    <row r="205" spans="1:18" x14ac:dyDescent="0.35">
      <c r="A205" s="146">
        <f t="shared" si="18"/>
        <v>11</v>
      </c>
      <c r="B205" s="144" t="s">
        <v>459</v>
      </c>
      <c r="C205" s="334">
        <f t="shared" si="17"/>
        <v>1192823</v>
      </c>
      <c r="D205" s="24">
        <v>1192823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147"/>
      <c r="R205" s="67"/>
    </row>
    <row r="206" spans="1:18" x14ac:dyDescent="0.35">
      <c r="A206" s="146">
        <f t="shared" si="18"/>
        <v>12</v>
      </c>
      <c r="B206" s="144" t="s">
        <v>460</v>
      </c>
      <c r="C206" s="334">
        <f t="shared" si="17"/>
        <v>9726810</v>
      </c>
      <c r="D206" s="24"/>
      <c r="E206" s="24">
        <v>4</v>
      </c>
      <c r="F206" s="24">
        <v>9726810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147"/>
      <c r="R206" s="67"/>
    </row>
    <row r="207" spans="1:18" x14ac:dyDescent="0.35">
      <c r="A207" s="146">
        <f t="shared" si="18"/>
        <v>13</v>
      </c>
      <c r="B207" s="144" t="s">
        <v>461</v>
      </c>
      <c r="C207" s="334">
        <f t="shared" si="17"/>
        <v>8470887</v>
      </c>
      <c r="D207" s="24"/>
      <c r="E207" s="24"/>
      <c r="F207" s="24"/>
      <c r="G207" s="24">
        <v>1309.24</v>
      </c>
      <c r="H207" s="24">
        <v>8470887</v>
      </c>
      <c r="I207" s="24"/>
      <c r="J207" s="24"/>
      <c r="K207" s="24"/>
      <c r="L207" s="24"/>
      <c r="M207" s="24"/>
      <c r="N207" s="24"/>
      <c r="O207" s="24"/>
      <c r="P207" s="24"/>
      <c r="Q207" s="147"/>
      <c r="R207" s="67"/>
    </row>
    <row r="208" spans="1:18" x14ac:dyDescent="0.35">
      <c r="A208" s="146">
        <f t="shared" si="18"/>
        <v>14</v>
      </c>
      <c r="B208" s="144" t="s">
        <v>934</v>
      </c>
      <c r="C208" s="334">
        <f t="shared" si="17"/>
        <v>4582757</v>
      </c>
      <c r="D208" s="24"/>
      <c r="E208" s="24"/>
      <c r="F208" s="24"/>
      <c r="G208" s="24">
        <v>708.3</v>
      </c>
      <c r="H208" s="24">
        <v>4582757</v>
      </c>
      <c r="I208" s="24"/>
      <c r="J208" s="24"/>
      <c r="K208" s="24"/>
      <c r="L208" s="24"/>
      <c r="M208" s="24"/>
      <c r="N208" s="24"/>
      <c r="O208" s="24"/>
      <c r="P208" s="24"/>
      <c r="Q208" s="147"/>
      <c r="R208" s="67"/>
    </row>
    <row r="209" spans="1:18" x14ac:dyDescent="0.35">
      <c r="A209" s="146">
        <f t="shared" si="18"/>
        <v>15</v>
      </c>
      <c r="B209" s="144" t="s">
        <v>935</v>
      </c>
      <c r="C209" s="334">
        <f t="shared" si="17"/>
        <v>10652986</v>
      </c>
      <c r="D209" s="24"/>
      <c r="E209" s="24"/>
      <c r="F209" s="24"/>
      <c r="G209" s="24">
        <v>1646.5</v>
      </c>
      <c r="H209" s="24">
        <v>10652986</v>
      </c>
      <c r="I209" s="24"/>
      <c r="J209" s="24"/>
      <c r="K209" s="24"/>
      <c r="L209" s="24"/>
      <c r="M209" s="24"/>
      <c r="N209" s="24"/>
      <c r="O209" s="24"/>
      <c r="P209" s="24"/>
      <c r="Q209" s="147"/>
      <c r="R209" s="67"/>
    </row>
    <row r="210" spans="1:18" x14ac:dyDescent="0.35">
      <c r="A210" s="146">
        <f t="shared" si="18"/>
        <v>16</v>
      </c>
      <c r="B210" s="144" t="s">
        <v>1001</v>
      </c>
      <c r="C210" s="334">
        <f t="shared" si="17"/>
        <v>4947023</v>
      </c>
      <c r="D210" s="24"/>
      <c r="E210" s="24"/>
      <c r="F210" s="24"/>
      <c r="G210" s="24">
        <v>764.6</v>
      </c>
      <c r="H210" s="24">
        <v>4947023</v>
      </c>
      <c r="I210" s="24"/>
      <c r="J210" s="24"/>
      <c r="K210" s="24"/>
      <c r="L210" s="24"/>
      <c r="M210" s="24"/>
      <c r="N210" s="24"/>
      <c r="O210" s="24"/>
      <c r="P210" s="24"/>
      <c r="Q210" s="147"/>
      <c r="R210" s="67"/>
    </row>
    <row r="211" spans="1:18" x14ac:dyDescent="0.35">
      <c r="A211" s="146">
        <f t="shared" si="18"/>
        <v>17</v>
      </c>
      <c r="B211" s="144" t="s">
        <v>654</v>
      </c>
      <c r="C211" s="334">
        <f t="shared" si="17"/>
        <v>6140091</v>
      </c>
      <c r="D211" s="24"/>
      <c r="E211" s="24"/>
      <c r="F211" s="24"/>
      <c r="G211" s="24">
        <v>1696.8</v>
      </c>
      <c r="H211" s="24">
        <v>6140091</v>
      </c>
      <c r="I211" s="24"/>
      <c r="J211" s="24"/>
      <c r="K211" s="24"/>
      <c r="L211" s="24"/>
      <c r="M211" s="24"/>
      <c r="N211" s="24"/>
      <c r="O211" s="24"/>
      <c r="P211" s="24"/>
      <c r="Q211" s="147"/>
      <c r="R211" s="67"/>
    </row>
    <row r="212" spans="1:18" x14ac:dyDescent="0.35">
      <c r="A212" s="146">
        <f t="shared" si="18"/>
        <v>18</v>
      </c>
      <c r="B212" s="144" t="s">
        <v>1002</v>
      </c>
      <c r="C212" s="334">
        <f t="shared" si="17"/>
        <v>404475</v>
      </c>
      <c r="D212" s="24">
        <v>404475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147"/>
      <c r="R212" s="67"/>
    </row>
    <row r="213" spans="1:18" x14ac:dyDescent="0.35">
      <c r="A213" s="146">
        <f t="shared" si="18"/>
        <v>19</v>
      </c>
      <c r="B213" s="144" t="s">
        <v>462</v>
      </c>
      <c r="C213" s="334">
        <f t="shared" si="17"/>
        <v>3540103</v>
      </c>
      <c r="D213" s="24">
        <v>3540103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147"/>
      <c r="R213" s="67"/>
    </row>
    <row r="214" spans="1:18" x14ac:dyDescent="0.35">
      <c r="A214" s="146">
        <f t="shared" si="18"/>
        <v>20</v>
      </c>
      <c r="B214" s="144" t="s">
        <v>463</v>
      </c>
      <c r="C214" s="334">
        <f t="shared" si="17"/>
        <v>5125281</v>
      </c>
      <c r="D214" s="24"/>
      <c r="E214" s="24"/>
      <c r="F214" s="24"/>
      <c r="G214" s="24"/>
      <c r="H214" s="24"/>
      <c r="I214" s="24">
        <v>968.7</v>
      </c>
      <c r="J214" s="24">
        <v>1475598</v>
      </c>
      <c r="K214" s="24">
        <v>2457</v>
      </c>
      <c r="L214" s="24">
        <v>3649683</v>
      </c>
      <c r="M214" s="24"/>
      <c r="N214" s="24"/>
      <c r="O214" s="24"/>
      <c r="P214" s="24"/>
      <c r="Q214" s="147"/>
      <c r="R214" s="67"/>
    </row>
    <row r="215" spans="1:18" x14ac:dyDescent="0.35">
      <c r="A215" s="146">
        <f t="shared" si="18"/>
        <v>21</v>
      </c>
      <c r="B215" s="144" t="s">
        <v>464</v>
      </c>
      <c r="C215" s="334">
        <f t="shared" si="17"/>
        <v>7014896</v>
      </c>
      <c r="D215" s="24"/>
      <c r="E215" s="24"/>
      <c r="F215" s="24"/>
      <c r="G215" s="24">
        <v>1414</v>
      </c>
      <c r="H215" s="24">
        <v>7014896</v>
      </c>
      <c r="I215" s="24"/>
      <c r="J215" s="24"/>
      <c r="K215" s="24"/>
      <c r="L215" s="24"/>
      <c r="M215" s="24"/>
      <c r="N215" s="24"/>
      <c r="O215" s="24"/>
      <c r="P215" s="24"/>
      <c r="Q215" s="147"/>
      <c r="R215" s="67"/>
    </row>
    <row r="216" spans="1:18" x14ac:dyDescent="0.35">
      <c r="A216" s="146">
        <f t="shared" si="18"/>
        <v>22</v>
      </c>
      <c r="B216" s="144" t="s">
        <v>465</v>
      </c>
      <c r="C216" s="334">
        <f t="shared" si="17"/>
        <v>5556353</v>
      </c>
      <c r="D216" s="24"/>
      <c r="E216" s="24"/>
      <c r="F216" s="24"/>
      <c r="G216" s="24">
        <v>1120</v>
      </c>
      <c r="H216" s="24">
        <v>5556353</v>
      </c>
      <c r="I216" s="24"/>
      <c r="J216" s="24"/>
      <c r="K216" s="24"/>
      <c r="L216" s="24"/>
      <c r="M216" s="24"/>
      <c r="N216" s="24"/>
      <c r="O216" s="24"/>
      <c r="P216" s="24"/>
      <c r="Q216" s="147"/>
      <c r="R216" s="67"/>
    </row>
    <row r="217" spans="1:18" x14ac:dyDescent="0.35">
      <c r="A217" s="146">
        <f t="shared" si="18"/>
        <v>23</v>
      </c>
      <c r="B217" s="144" t="s">
        <v>655</v>
      </c>
      <c r="C217" s="334">
        <f t="shared" si="17"/>
        <v>7049623</v>
      </c>
      <c r="D217" s="24"/>
      <c r="E217" s="24"/>
      <c r="F217" s="24"/>
      <c r="G217" s="24">
        <v>1421</v>
      </c>
      <c r="H217" s="24">
        <v>7049623</v>
      </c>
      <c r="I217" s="24"/>
      <c r="J217" s="24"/>
      <c r="K217" s="24"/>
      <c r="L217" s="24"/>
      <c r="M217" s="24"/>
      <c r="N217" s="24"/>
      <c r="O217" s="24"/>
      <c r="P217" s="24"/>
      <c r="Q217" s="147"/>
      <c r="R217" s="67"/>
    </row>
    <row r="218" spans="1:18" x14ac:dyDescent="0.35">
      <c r="A218" s="146">
        <f t="shared" si="18"/>
        <v>24</v>
      </c>
      <c r="B218" s="144" t="s">
        <v>936</v>
      </c>
      <c r="C218" s="334">
        <f t="shared" si="17"/>
        <v>10236313</v>
      </c>
      <c r="D218" s="24"/>
      <c r="E218" s="24"/>
      <c r="F218" s="24"/>
      <c r="G218" s="24">
        <v>1582.1</v>
      </c>
      <c r="H218" s="24">
        <v>10236313</v>
      </c>
      <c r="I218" s="24"/>
      <c r="J218" s="24"/>
      <c r="K218" s="24"/>
      <c r="L218" s="24"/>
      <c r="M218" s="24"/>
      <c r="N218" s="24"/>
      <c r="O218" s="24"/>
      <c r="P218" s="24"/>
      <c r="Q218" s="147"/>
      <c r="R218" s="67"/>
    </row>
    <row r="219" spans="1:18" x14ac:dyDescent="0.35">
      <c r="A219" s="146">
        <f t="shared" si="18"/>
        <v>25</v>
      </c>
      <c r="B219" s="144" t="s">
        <v>775</v>
      </c>
      <c r="C219" s="334">
        <f t="shared" si="17"/>
        <v>817271</v>
      </c>
      <c r="D219" s="24"/>
      <c r="E219" s="24"/>
      <c r="F219" s="24"/>
      <c r="G219" s="24">
        <v>232</v>
      </c>
      <c r="H219" s="24">
        <v>817271</v>
      </c>
      <c r="I219" s="24"/>
      <c r="J219" s="24"/>
      <c r="K219" s="24"/>
      <c r="L219" s="24"/>
      <c r="M219" s="24"/>
      <c r="N219" s="24"/>
      <c r="O219" s="24"/>
      <c r="P219" s="24"/>
      <c r="Q219" s="147"/>
      <c r="R219" s="67"/>
    </row>
    <row r="220" spans="1:18" x14ac:dyDescent="0.35">
      <c r="A220" s="146">
        <f t="shared" si="18"/>
        <v>26</v>
      </c>
      <c r="B220" s="144" t="s">
        <v>466</v>
      </c>
      <c r="C220" s="334">
        <f t="shared" si="17"/>
        <v>4033447</v>
      </c>
      <c r="D220" s="24"/>
      <c r="E220" s="24"/>
      <c r="F220" s="24"/>
      <c r="G220" s="24">
        <v>623.4</v>
      </c>
      <c r="H220" s="24">
        <v>4033447</v>
      </c>
      <c r="I220" s="24"/>
      <c r="J220" s="24"/>
      <c r="K220" s="24"/>
      <c r="L220" s="24"/>
      <c r="M220" s="24"/>
      <c r="N220" s="24"/>
      <c r="O220" s="24"/>
      <c r="P220" s="24"/>
      <c r="Q220" s="147"/>
      <c r="R220" s="67"/>
    </row>
    <row r="221" spans="1:18" x14ac:dyDescent="0.35">
      <c r="A221" s="146">
        <f t="shared" si="18"/>
        <v>27</v>
      </c>
      <c r="B221" s="144" t="s">
        <v>467</v>
      </c>
      <c r="C221" s="334">
        <f t="shared" si="17"/>
        <v>8106323</v>
      </c>
      <c r="D221" s="24"/>
      <c r="E221" s="24"/>
      <c r="F221" s="24"/>
      <c r="G221" s="24">
        <v>1634</v>
      </c>
      <c r="H221" s="24">
        <v>8106323</v>
      </c>
      <c r="I221" s="24"/>
      <c r="J221" s="24"/>
      <c r="K221" s="24"/>
      <c r="L221" s="24"/>
      <c r="M221" s="24"/>
      <c r="N221" s="24"/>
      <c r="O221" s="24"/>
      <c r="P221" s="24"/>
      <c r="Q221" s="147"/>
      <c r="R221" s="67"/>
    </row>
    <row r="222" spans="1:18" x14ac:dyDescent="0.35">
      <c r="A222" s="146">
        <f t="shared" si="18"/>
        <v>28</v>
      </c>
      <c r="B222" s="144" t="s">
        <v>656</v>
      </c>
      <c r="C222" s="334">
        <f t="shared" si="17"/>
        <v>4396635</v>
      </c>
      <c r="D222" s="24"/>
      <c r="E222" s="24"/>
      <c r="F222" s="24"/>
      <c r="G222" s="24">
        <v>1215</v>
      </c>
      <c r="H222" s="24">
        <v>4396635</v>
      </c>
      <c r="I222" s="24"/>
      <c r="J222" s="24"/>
      <c r="K222" s="24"/>
      <c r="L222" s="24"/>
      <c r="M222" s="24"/>
      <c r="N222" s="24"/>
      <c r="O222" s="24"/>
      <c r="P222" s="24"/>
      <c r="Q222" s="147"/>
      <c r="R222" s="67"/>
    </row>
    <row r="223" spans="1:18" x14ac:dyDescent="0.35">
      <c r="A223" s="146">
        <f t="shared" si="18"/>
        <v>29</v>
      </c>
      <c r="B223" s="144" t="s">
        <v>657</v>
      </c>
      <c r="C223" s="334">
        <f t="shared" si="17"/>
        <v>465703</v>
      </c>
      <c r="D223" s="24"/>
      <c r="E223" s="24"/>
      <c r="F223" s="24"/>
      <c r="G223" s="24"/>
      <c r="H223" s="24"/>
      <c r="I223" s="24"/>
      <c r="J223" s="24"/>
      <c r="K223" s="24">
        <v>476.3</v>
      </c>
      <c r="L223" s="24">
        <v>465703</v>
      </c>
      <c r="M223" s="24"/>
      <c r="N223" s="24"/>
      <c r="O223" s="24"/>
      <c r="P223" s="24"/>
      <c r="Q223" s="147"/>
      <c r="R223" s="67"/>
    </row>
    <row r="224" spans="1:18" x14ac:dyDescent="0.35">
      <c r="A224" s="146">
        <f t="shared" si="18"/>
        <v>30</v>
      </c>
      <c r="B224" s="144" t="s">
        <v>468</v>
      </c>
      <c r="C224" s="334">
        <f t="shared" si="17"/>
        <v>3908120</v>
      </c>
      <c r="D224" s="24"/>
      <c r="E224" s="24"/>
      <c r="F224" s="24"/>
      <c r="G224" s="24">
        <v>1080</v>
      </c>
      <c r="H224" s="24">
        <v>3908120</v>
      </c>
      <c r="I224" s="24"/>
      <c r="J224" s="24"/>
      <c r="K224" s="24"/>
      <c r="L224" s="24"/>
      <c r="M224" s="24"/>
      <c r="N224" s="24"/>
      <c r="O224" s="24"/>
      <c r="P224" s="24"/>
      <c r="Q224" s="147"/>
      <c r="R224" s="67"/>
    </row>
    <row r="225" spans="1:18" x14ac:dyDescent="0.35">
      <c r="A225" s="146">
        <f t="shared" si="18"/>
        <v>31</v>
      </c>
      <c r="B225" s="144" t="s">
        <v>469</v>
      </c>
      <c r="C225" s="334">
        <f t="shared" si="17"/>
        <v>3908120</v>
      </c>
      <c r="D225" s="24"/>
      <c r="E225" s="24"/>
      <c r="F225" s="24"/>
      <c r="G225" s="24">
        <v>1080</v>
      </c>
      <c r="H225" s="24">
        <v>3908120</v>
      </c>
      <c r="I225" s="24"/>
      <c r="J225" s="24"/>
      <c r="K225" s="24"/>
      <c r="L225" s="24"/>
      <c r="M225" s="24"/>
      <c r="N225" s="24"/>
      <c r="O225" s="24"/>
      <c r="P225" s="24"/>
      <c r="Q225" s="147"/>
      <c r="R225" s="67"/>
    </row>
    <row r="226" spans="1:18" x14ac:dyDescent="0.35">
      <c r="A226" s="146">
        <f t="shared" si="18"/>
        <v>32</v>
      </c>
      <c r="B226" s="144" t="s">
        <v>658</v>
      </c>
      <c r="C226" s="334">
        <f t="shared" si="17"/>
        <v>2317245</v>
      </c>
      <c r="D226" s="24"/>
      <c r="E226" s="24"/>
      <c r="F226" s="24"/>
      <c r="G226" s="24">
        <v>657.8</v>
      </c>
      <c r="H226" s="24">
        <v>2317245</v>
      </c>
      <c r="I226" s="24"/>
      <c r="J226" s="24"/>
      <c r="K226" s="24"/>
      <c r="L226" s="24"/>
      <c r="M226" s="24"/>
      <c r="N226" s="24"/>
      <c r="O226" s="24"/>
      <c r="P226" s="24"/>
      <c r="Q226" s="147"/>
      <c r="R226" s="67"/>
    </row>
    <row r="227" spans="1:18" x14ac:dyDescent="0.35">
      <c r="A227" s="146">
        <f t="shared" si="18"/>
        <v>33</v>
      </c>
      <c r="B227" s="144" t="s">
        <v>776</v>
      </c>
      <c r="C227" s="334">
        <f t="shared" si="17"/>
        <v>3622248</v>
      </c>
      <c r="D227" s="24"/>
      <c r="E227" s="24"/>
      <c r="F227" s="24"/>
      <c r="G227" s="24">
        <v>1001</v>
      </c>
      <c r="H227" s="24">
        <v>3622248</v>
      </c>
      <c r="I227" s="24"/>
      <c r="J227" s="24"/>
      <c r="K227" s="24"/>
      <c r="L227" s="24"/>
      <c r="M227" s="24"/>
      <c r="N227" s="24"/>
      <c r="O227" s="24"/>
      <c r="P227" s="24"/>
      <c r="Q227" s="147"/>
      <c r="R227" s="67"/>
    </row>
    <row r="228" spans="1:18" x14ac:dyDescent="0.35">
      <c r="A228" s="146">
        <f t="shared" si="18"/>
        <v>34</v>
      </c>
      <c r="B228" s="144" t="s">
        <v>937</v>
      </c>
      <c r="C228" s="334">
        <f t="shared" si="17"/>
        <v>5355572</v>
      </c>
      <c r="D228" s="24"/>
      <c r="E228" s="24"/>
      <c r="F228" s="24"/>
      <c r="G228" s="24">
        <v>1480</v>
      </c>
      <c r="H228" s="24">
        <v>5355572</v>
      </c>
      <c r="I228" s="24"/>
      <c r="J228" s="24"/>
      <c r="K228" s="24"/>
      <c r="L228" s="24"/>
      <c r="M228" s="24"/>
      <c r="N228" s="24"/>
      <c r="O228" s="24"/>
      <c r="P228" s="24"/>
      <c r="Q228" s="147"/>
      <c r="R228" s="67"/>
    </row>
    <row r="229" spans="1:18" x14ac:dyDescent="0.35">
      <c r="A229" s="146">
        <f t="shared" si="18"/>
        <v>35</v>
      </c>
      <c r="B229" s="144" t="s">
        <v>845</v>
      </c>
      <c r="C229" s="334">
        <f t="shared" si="17"/>
        <v>498897</v>
      </c>
      <c r="D229" s="24"/>
      <c r="E229" s="24"/>
      <c r="F229" s="24"/>
      <c r="G229" s="24"/>
      <c r="H229" s="24"/>
      <c r="I229" s="24"/>
      <c r="J229" s="24"/>
      <c r="K229" s="24">
        <v>445.3</v>
      </c>
      <c r="L229" s="24">
        <v>498897</v>
      </c>
      <c r="M229" s="24"/>
      <c r="N229" s="24"/>
      <c r="O229" s="24"/>
      <c r="P229" s="24"/>
      <c r="Q229" s="147"/>
      <c r="R229" s="67"/>
    </row>
    <row r="230" spans="1:18" x14ac:dyDescent="0.35">
      <c r="A230" s="146">
        <f t="shared" si="18"/>
        <v>36</v>
      </c>
      <c r="B230" s="144" t="s">
        <v>470</v>
      </c>
      <c r="C230" s="334">
        <f t="shared" si="17"/>
        <v>2362965</v>
      </c>
      <c r="D230" s="24"/>
      <c r="E230" s="24"/>
      <c r="F230" s="24"/>
      <c r="G230" s="24">
        <v>653</v>
      </c>
      <c r="H230" s="24">
        <v>2362965</v>
      </c>
      <c r="I230" s="24"/>
      <c r="J230" s="24"/>
      <c r="K230" s="24"/>
      <c r="L230" s="24"/>
      <c r="M230" s="24"/>
      <c r="N230" s="24"/>
      <c r="O230" s="24"/>
      <c r="P230" s="24"/>
      <c r="Q230" s="147"/>
      <c r="R230" s="67"/>
    </row>
    <row r="231" spans="1:18" x14ac:dyDescent="0.35">
      <c r="A231" s="146">
        <f t="shared" si="18"/>
        <v>37</v>
      </c>
      <c r="B231" s="144" t="s">
        <v>471</v>
      </c>
      <c r="C231" s="334">
        <f t="shared" si="17"/>
        <v>2362965</v>
      </c>
      <c r="D231" s="24"/>
      <c r="E231" s="24"/>
      <c r="F231" s="24"/>
      <c r="G231" s="24">
        <v>653</v>
      </c>
      <c r="H231" s="24">
        <v>2362965</v>
      </c>
      <c r="I231" s="24"/>
      <c r="J231" s="24"/>
      <c r="K231" s="24"/>
      <c r="L231" s="24"/>
      <c r="M231" s="24"/>
      <c r="N231" s="24"/>
      <c r="O231" s="24"/>
      <c r="P231" s="24"/>
      <c r="Q231" s="147"/>
      <c r="R231" s="67"/>
    </row>
    <row r="232" spans="1:18" x14ac:dyDescent="0.35">
      <c r="A232" s="146">
        <f t="shared" si="18"/>
        <v>38</v>
      </c>
      <c r="B232" s="144" t="s">
        <v>846</v>
      </c>
      <c r="C232" s="334">
        <f t="shared" si="17"/>
        <v>1175692</v>
      </c>
      <c r="D232" s="24"/>
      <c r="E232" s="24"/>
      <c r="F232" s="24"/>
      <c r="G232" s="24">
        <v>324.89999999999998</v>
      </c>
      <c r="H232" s="24">
        <v>1175692</v>
      </c>
      <c r="I232" s="24"/>
      <c r="J232" s="24"/>
      <c r="K232" s="24"/>
      <c r="L232" s="24"/>
      <c r="M232" s="24"/>
      <c r="N232" s="24"/>
      <c r="O232" s="24"/>
      <c r="P232" s="24"/>
      <c r="Q232" s="147"/>
      <c r="R232" s="67"/>
    </row>
    <row r="233" spans="1:18" x14ac:dyDescent="0.35">
      <c r="A233" s="146">
        <f t="shared" si="18"/>
        <v>39</v>
      </c>
      <c r="B233" s="144" t="s">
        <v>938</v>
      </c>
      <c r="C233" s="334">
        <f t="shared" si="17"/>
        <v>3952991</v>
      </c>
      <c r="D233" s="24"/>
      <c r="E233" s="24"/>
      <c r="F233" s="24"/>
      <c r="G233" s="24">
        <v>1092.4000000000001</v>
      </c>
      <c r="H233" s="24">
        <v>3952991</v>
      </c>
      <c r="I233" s="24"/>
      <c r="J233" s="24"/>
      <c r="K233" s="24"/>
      <c r="L233" s="24"/>
      <c r="M233" s="24"/>
      <c r="N233" s="24"/>
      <c r="O233" s="24"/>
      <c r="P233" s="24"/>
      <c r="Q233" s="147"/>
      <c r="R233" s="67"/>
    </row>
    <row r="234" spans="1:18" x14ac:dyDescent="0.35">
      <c r="A234" s="146">
        <f t="shared" si="18"/>
        <v>40</v>
      </c>
      <c r="B234" s="144" t="s">
        <v>895</v>
      </c>
      <c r="C234" s="334">
        <f t="shared" si="17"/>
        <v>2348576</v>
      </c>
      <c r="D234" s="24">
        <v>2348576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147"/>
      <c r="R234" s="67"/>
    </row>
    <row r="235" spans="1:18" x14ac:dyDescent="0.35">
      <c r="A235" s="146">
        <f t="shared" si="18"/>
        <v>41</v>
      </c>
      <c r="B235" s="144" t="s">
        <v>659</v>
      </c>
      <c r="C235" s="334">
        <f t="shared" si="17"/>
        <v>4863405</v>
      </c>
      <c r="D235" s="24"/>
      <c r="E235" s="24">
        <v>2</v>
      </c>
      <c r="F235" s="24">
        <v>4863405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147"/>
      <c r="R235" s="67"/>
    </row>
    <row r="236" spans="1:18" x14ac:dyDescent="0.35">
      <c r="A236" s="146">
        <f t="shared" si="18"/>
        <v>42</v>
      </c>
      <c r="B236" s="144" t="s">
        <v>660</v>
      </c>
      <c r="C236" s="334">
        <f t="shared" si="17"/>
        <v>12158513</v>
      </c>
      <c r="D236" s="24"/>
      <c r="E236" s="24">
        <v>5</v>
      </c>
      <c r="F236" s="24">
        <v>12158513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147"/>
      <c r="R236" s="67"/>
    </row>
    <row r="237" spans="1:18" x14ac:dyDescent="0.35">
      <c r="A237" s="146">
        <f t="shared" si="18"/>
        <v>43</v>
      </c>
      <c r="B237" s="144" t="s">
        <v>777</v>
      </c>
      <c r="C237" s="334">
        <f t="shared" si="17"/>
        <v>7416005</v>
      </c>
      <c r="D237" s="24"/>
      <c r="E237" s="24"/>
      <c r="F237" s="24"/>
      <c r="G237" s="24">
        <v>1146.2</v>
      </c>
      <c r="H237" s="24">
        <v>7416005</v>
      </c>
      <c r="I237" s="24"/>
      <c r="J237" s="24"/>
      <c r="K237" s="24"/>
      <c r="L237" s="24"/>
      <c r="M237" s="24"/>
      <c r="N237" s="24"/>
      <c r="O237" s="24"/>
      <c r="P237" s="24"/>
      <c r="Q237" s="147"/>
      <c r="R237" s="67"/>
    </row>
    <row r="238" spans="1:18" x14ac:dyDescent="0.35">
      <c r="A238" s="146">
        <f t="shared" si="18"/>
        <v>44</v>
      </c>
      <c r="B238" s="144" t="s">
        <v>661</v>
      </c>
      <c r="C238" s="334">
        <f t="shared" si="17"/>
        <v>4995757</v>
      </c>
      <c r="D238" s="24"/>
      <c r="E238" s="24"/>
      <c r="F238" s="24"/>
      <c r="G238" s="24">
        <v>1007</v>
      </c>
      <c r="H238" s="24">
        <v>4995757</v>
      </c>
      <c r="I238" s="24"/>
      <c r="J238" s="24"/>
      <c r="K238" s="24"/>
      <c r="L238" s="24"/>
      <c r="M238" s="24"/>
      <c r="N238" s="24"/>
      <c r="O238" s="24"/>
      <c r="P238" s="24"/>
      <c r="Q238" s="147"/>
      <c r="R238" s="67"/>
    </row>
    <row r="239" spans="1:18" x14ac:dyDescent="0.35">
      <c r="A239" s="146">
        <f t="shared" si="18"/>
        <v>45</v>
      </c>
      <c r="B239" s="144" t="s">
        <v>662</v>
      </c>
      <c r="C239" s="334">
        <f t="shared" si="17"/>
        <v>5010640</v>
      </c>
      <c r="D239" s="24"/>
      <c r="E239" s="24"/>
      <c r="F239" s="24"/>
      <c r="G239" s="24">
        <v>1010</v>
      </c>
      <c r="H239" s="24">
        <v>5010640</v>
      </c>
      <c r="I239" s="24"/>
      <c r="J239" s="24"/>
      <c r="K239" s="24"/>
      <c r="L239" s="24"/>
      <c r="M239" s="24"/>
      <c r="N239" s="24"/>
      <c r="O239" s="24"/>
      <c r="P239" s="24"/>
      <c r="Q239" s="147"/>
      <c r="R239" s="67"/>
    </row>
    <row r="240" spans="1:18" x14ac:dyDescent="0.35">
      <c r="A240" s="146">
        <f t="shared" si="18"/>
        <v>46</v>
      </c>
      <c r="B240" s="144" t="s">
        <v>472</v>
      </c>
      <c r="C240" s="334">
        <f t="shared" si="17"/>
        <v>837402</v>
      </c>
      <c r="D240" s="24">
        <v>837402</v>
      </c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147"/>
      <c r="R240" s="67"/>
    </row>
    <row r="241" spans="1:18" x14ac:dyDescent="0.35">
      <c r="A241" s="146">
        <f t="shared" si="18"/>
        <v>47</v>
      </c>
      <c r="B241" s="144" t="s">
        <v>473</v>
      </c>
      <c r="C241" s="334">
        <f t="shared" si="17"/>
        <v>1722610</v>
      </c>
      <c r="D241" s="24"/>
      <c r="E241" s="24"/>
      <c r="F241" s="24"/>
      <c r="G241" s="24">
        <v>489</v>
      </c>
      <c r="H241" s="24">
        <v>1722610</v>
      </c>
      <c r="I241" s="24"/>
      <c r="J241" s="24"/>
      <c r="K241" s="24"/>
      <c r="L241" s="24"/>
      <c r="M241" s="24"/>
      <c r="N241" s="24"/>
      <c r="O241" s="24"/>
      <c r="P241" s="24"/>
      <c r="Q241" s="147"/>
      <c r="R241" s="67"/>
    </row>
    <row r="242" spans="1:18" x14ac:dyDescent="0.35">
      <c r="A242" s="146">
        <f t="shared" si="18"/>
        <v>48</v>
      </c>
      <c r="B242" s="144" t="s">
        <v>778</v>
      </c>
      <c r="C242" s="334">
        <f t="shared" si="17"/>
        <v>6476550</v>
      </c>
      <c r="D242" s="24"/>
      <c r="E242" s="24"/>
      <c r="F242" s="24"/>
      <c r="G242" s="24">
        <v>1001</v>
      </c>
      <c r="H242" s="24">
        <v>6476550</v>
      </c>
      <c r="I242" s="24"/>
      <c r="J242" s="24"/>
      <c r="K242" s="24"/>
      <c r="L242" s="24"/>
      <c r="M242" s="24"/>
      <c r="N242" s="24"/>
      <c r="O242" s="24"/>
      <c r="P242" s="24"/>
      <c r="Q242" s="147"/>
      <c r="R242" s="67"/>
    </row>
    <row r="243" spans="1:18" x14ac:dyDescent="0.35">
      <c r="A243" s="146">
        <f t="shared" si="18"/>
        <v>49</v>
      </c>
      <c r="B243" s="144" t="s">
        <v>474</v>
      </c>
      <c r="C243" s="334">
        <f t="shared" si="17"/>
        <v>5375342</v>
      </c>
      <c r="D243" s="24"/>
      <c r="E243" s="24"/>
      <c r="F243" s="24"/>
      <c r="G243" s="24">
        <v>830.8</v>
      </c>
      <c r="H243" s="24">
        <v>5375342</v>
      </c>
      <c r="I243" s="24"/>
      <c r="J243" s="24"/>
      <c r="K243" s="24"/>
      <c r="L243" s="24"/>
      <c r="M243" s="24"/>
      <c r="N243" s="24"/>
      <c r="O243" s="24"/>
      <c r="P243" s="24"/>
      <c r="Q243" s="147"/>
      <c r="R243" s="67"/>
    </row>
    <row r="244" spans="1:18" x14ac:dyDescent="0.35">
      <c r="A244" s="146">
        <f t="shared" si="18"/>
        <v>50</v>
      </c>
      <c r="B244" s="144" t="s">
        <v>475</v>
      </c>
      <c r="C244" s="334">
        <f t="shared" si="17"/>
        <v>6352324</v>
      </c>
      <c r="D244" s="24"/>
      <c r="E244" s="24"/>
      <c r="F244" s="24"/>
      <c r="G244" s="24">
        <v>981.8</v>
      </c>
      <c r="H244" s="24">
        <v>6352324</v>
      </c>
      <c r="I244" s="24"/>
      <c r="J244" s="24"/>
      <c r="K244" s="24"/>
      <c r="L244" s="24"/>
      <c r="M244" s="24"/>
      <c r="N244" s="24"/>
      <c r="O244" s="24"/>
      <c r="P244" s="24"/>
      <c r="Q244" s="147"/>
      <c r="R244" s="67"/>
    </row>
    <row r="245" spans="1:18" x14ac:dyDescent="0.35">
      <c r="A245" s="146">
        <f t="shared" si="18"/>
        <v>51</v>
      </c>
      <c r="B245" s="144" t="s">
        <v>476</v>
      </c>
      <c r="C245" s="334">
        <f t="shared" si="17"/>
        <v>4044576</v>
      </c>
      <c r="D245" s="24"/>
      <c r="E245" s="24"/>
      <c r="F245" s="24"/>
      <c r="G245" s="24">
        <v>625.12</v>
      </c>
      <c r="H245" s="24">
        <v>4044576</v>
      </c>
      <c r="I245" s="24"/>
      <c r="J245" s="24"/>
      <c r="K245" s="24"/>
      <c r="L245" s="24"/>
      <c r="M245" s="24"/>
      <c r="N245" s="24"/>
      <c r="O245" s="24"/>
      <c r="P245" s="24"/>
      <c r="Q245" s="147"/>
      <c r="R245" s="67"/>
    </row>
    <row r="246" spans="1:18" x14ac:dyDescent="0.35">
      <c r="A246" s="146">
        <f t="shared" si="18"/>
        <v>52</v>
      </c>
      <c r="B246" s="144" t="s">
        <v>477</v>
      </c>
      <c r="C246" s="334">
        <f t="shared" si="17"/>
        <v>5778607</v>
      </c>
      <c r="D246" s="24"/>
      <c r="E246" s="24"/>
      <c r="F246" s="24"/>
      <c r="G246" s="24">
        <v>1164.8</v>
      </c>
      <c r="H246" s="24">
        <v>5778607</v>
      </c>
      <c r="I246" s="24"/>
      <c r="J246" s="24"/>
      <c r="K246" s="24"/>
      <c r="L246" s="24"/>
      <c r="M246" s="24"/>
      <c r="N246" s="24"/>
      <c r="O246" s="24"/>
      <c r="P246" s="24"/>
      <c r="Q246" s="147"/>
      <c r="R246" s="67"/>
    </row>
    <row r="247" spans="1:18" x14ac:dyDescent="0.35">
      <c r="A247" s="146">
        <f t="shared" si="18"/>
        <v>53</v>
      </c>
      <c r="B247" s="144" t="s">
        <v>779</v>
      </c>
      <c r="C247" s="334">
        <f t="shared" si="17"/>
        <v>4313599</v>
      </c>
      <c r="D247" s="24">
        <v>4313599</v>
      </c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147"/>
      <c r="R247" s="67"/>
    </row>
    <row r="248" spans="1:18" x14ac:dyDescent="0.35">
      <c r="A248" s="146">
        <f t="shared" si="18"/>
        <v>54</v>
      </c>
      <c r="B248" s="144" t="s">
        <v>896</v>
      </c>
      <c r="C248" s="334">
        <f t="shared" si="17"/>
        <v>1693464</v>
      </c>
      <c r="D248" s="24">
        <v>1693464</v>
      </c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147"/>
      <c r="R248" s="67"/>
    </row>
    <row r="249" spans="1:18" x14ac:dyDescent="0.35">
      <c r="A249" s="146">
        <f t="shared" si="18"/>
        <v>55</v>
      </c>
      <c r="B249" s="144" t="s">
        <v>478</v>
      </c>
      <c r="C249" s="334">
        <f t="shared" si="17"/>
        <v>4100446</v>
      </c>
      <c r="D249" s="24"/>
      <c r="E249" s="24"/>
      <c r="F249" s="24"/>
      <c r="G249" s="24">
        <v>1164</v>
      </c>
      <c r="H249" s="24">
        <v>4100446</v>
      </c>
      <c r="I249" s="24"/>
      <c r="J249" s="24"/>
      <c r="K249" s="24"/>
      <c r="L249" s="24"/>
      <c r="M249" s="24"/>
      <c r="N249" s="24"/>
      <c r="O249" s="24"/>
      <c r="P249" s="24"/>
      <c r="Q249" s="147"/>
      <c r="R249" s="67"/>
    </row>
    <row r="250" spans="1:18" x14ac:dyDescent="0.35">
      <c r="A250" s="146">
        <f t="shared" si="18"/>
        <v>56</v>
      </c>
      <c r="B250" s="144" t="s">
        <v>1003</v>
      </c>
      <c r="C250" s="334">
        <f t="shared" si="17"/>
        <v>995872</v>
      </c>
      <c r="D250" s="24"/>
      <c r="E250" s="24"/>
      <c r="F250" s="24"/>
      <c r="G250" s="24">
        <v>282.7</v>
      </c>
      <c r="H250" s="24">
        <v>995872</v>
      </c>
      <c r="I250" s="24"/>
      <c r="J250" s="24"/>
      <c r="K250" s="24"/>
      <c r="L250" s="24"/>
      <c r="M250" s="24"/>
      <c r="N250" s="24"/>
      <c r="O250" s="24"/>
      <c r="P250" s="24"/>
      <c r="Q250" s="147"/>
      <c r="R250" s="67"/>
    </row>
    <row r="251" spans="1:18" x14ac:dyDescent="0.35">
      <c r="A251" s="146">
        <f t="shared" si="18"/>
        <v>57</v>
      </c>
      <c r="B251" s="144" t="s">
        <v>479</v>
      </c>
      <c r="C251" s="334">
        <f t="shared" si="17"/>
        <v>2637569</v>
      </c>
      <c r="D251" s="24">
        <v>2637569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147"/>
      <c r="R251" s="67"/>
    </row>
    <row r="252" spans="1:18" x14ac:dyDescent="0.35">
      <c r="A252" s="146">
        <f t="shared" si="18"/>
        <v>58</v>
      </c>
      <c r="B252" s="144" t="s">
        <v>780</v>
      </c>
      <c r="C252" s="334">
        <f t="shared" si="17"/>
        <v>4086355</v>
      </c>
      <c r="D252" s="24"/>
      <c r="E252" s="24"/>
      <c r="F252" s="24"/>
      <c r="G252" s="24">
        <v>1160</v>
      </c>
      <c r="H252" s="24">
        <v>4086355</v>
      </c>
      <c r="I252" s="24"/>
      <c r="J252" s="24"/>
      <c r="K252" s="24"/>
      <c r="L252" s="24"/>
      <c r="M252" s="24"/>
      <c r="N252" s="24"/>
      <c r="O252" s="24"/>
      <c r="P252" s="24"/>
      <c r="Q252" s="147"/>
      <c r="R252" s="67"/>
    </row>
    <row r="253" spans="1:18" x14ac:dyDescent="0.35">
      <c r="A253" s="146">
        <f t="shared" si="18"/>
        <v>59</v>
      </c>
      <c r="B253" s="144" t="s">
        <v>480</v>
      </c>
      <c r="C253" s="334">
        <f t="shared" si="17"/>
        <v>2431702</v>
      </c>
      <c r="D253" s="24"/>
      <c r="E253" s="24">
        <v>1</v>
      </c>
      <c r="F253" s="24">
        <v>2431702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147"/>
      <c r="R253" s="67"/>
    </row>
    <row r="254" spans="1:18" x14ac:dyDescent="0.35">
      <c r="A254" s="146">
        <f t="shared" si="18"/>
        <v>60</v>
      </c>
      <c r="B254" s="144" t="s">
        <v>781</v>
      </c>
      <c r="C254" s="334">
        <f t="shared" si="17"/>
        <v>2431702</v>
      </c>
      <c r="D254" s="24"/>
      <c r="E254" s="24">
        <v>1</v>
      </c>
      <c r="F254" s="24">
        <v>2431702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147"/>
      <c r="R254" s="67"/>
    </row>
    <row r="255" spans="1:18" x14ac:dyDescent="0.35">
      <c r="A255" s="146">
        <f t="shared" si="18"/>
        <v>61</v>
      </c>
      <c r="B255" s="144" t="s">
        <v>663</v>
      </c>
      <c r="C255" s="334">
        <f t="shared" si="17"/>
        <v>431918</v>
      </c>
      <c r="D255" s="24"/>
      <c r="E255" s="24"/>
      <c r="F255" s="24"/>
      <c r="G255" s="24"/>
      <c r="H255" s="24"/>
      <c r="I255" s="24"/>
      <c r="J255" s="24"/>
      <c r="K255" s="24">
        <v>438.1</v>
      </c>
      <c r="L255" s="24">
        <v>431918</v>
      </c>
      <c r="M255" s="24"/>
      <c r="N255" s="24"/>
      <c r="O255" s="24"/>
      <c r="P255" s="24"/>
      <c r="Q255" s="147"/>
      <c r="R255" s="67"/>
    </row>
    <row r="256" spans="1:18" x14ac:dyDescent="0.35">
      <c r="A256" s="146">
        <f t="shared" si="18"/>
        <v>62</v>
      </c>
      <c r="B256" s="144" t="s">
        <v>972</v>
      </c>
      <c r="C256" s="334">
        <f t="shared" si="17"/>
        <v>834884</v>
      </c>
      <c r="D256" s="24"/>
      <c r="E256" s="24"/>
      <c r="F256" s="24"/>
      <c r="G256" s="24">
        <v>237</v>
      </c>
      <c r="H256" s="24">
        <v>834884</v>
      </c>
      <c r="I256" s="24"/>
      <c r="J256" s="24"/>
      <c r="K256" s="24"/>
      <c r="L256" s="24"/>
      <c r="M256" s="24"/>
      <c r="N256" s="24"/>
      <c r="O256" s="24"/>
      <c r="P256" s="24"/>
      <c r="Q256" s="147"/>
      <c r="R256" s="67"/>
    </row>
    <row r="257" spans="1:18" x14ac:dyDescent="0.35">
      <c r="A257" s="146">
        <f t="shared" si="18"/>
        <v>63</v>
      </c>
      <c r="B257" s="144" t="s">
        <v>664</v>
      </c>
      <c r="C257" s="334">
        <f t="shared" si="17"/>
        <v>915907</v>
      </c>
      <c r="D257" s="24"/>
      <c r="E257" s="24"/>
      <c r="F257" s="24"/>
      <c r="G257" s="24">
        <v>260</v>
      </c>
      <c r="H257" s="24">
        <v>915907</v>
      </c>
      <c r="I257" s="24"/>
      <c r="J257" s="24"/>
      <c r="K257" s="24"/>
      <c r="L257" s="24"/>
      <c r="M257" s="24"/>
      <c r="N257" s="24"/>
      <c r="O257" s="24"/>
      <c r="P257" s="24"/>
      <c r="Q257" s="147"/>
      <c r="R257" s="67"/>
    </row>
    <row r="258" spans="1:18" x14ac:dyDescent="0.35">
      <c r="A258" s="146">
        <f t="shared" si="18"/>
        <v>64</v>
      </c>
      <c r="B258" s="144" t="s">
        <v>897</v>
      </c>
      <c r="C258" s="334">
        <f t="shared" si="17"/>
        <v>17021919</v>
      </c>
      <c r="D258" s="24"/>
      <c r="E258" s="24">
        <v>7</v>
      </c>
      <c r="F258" s="24">
        <v>17021919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147"/>
      <c r="R258" s="67"/>
    </row>
    <row r="259" spans="1:18" x14ac:dyDescent="0.35">
      <c r="A259" s="146">
        <f t="shared" si="18"/>
        <v>65</v>
      </c>
      <c r="B259" s="144" t="s">
        <v>939</v>
      </c>
      <c r="C259" s="334">
        <f t="shared" si="17"/>
        <v>4215875</v>
      </c>
      <c r="D259" s="24"/>
      <c r="E259" s="24"/>
      <c r="F259" s="24"/>
      <c r="G259" s="24"/>
      <c r="H259" s="24"/>
      <c r="I259" s="24"/>
      <c r="J259" s="24"/>
      <c r="K259" s="24">
        <v>2562.1</v>
      </c>
      <c r="L259" s="24">
        <v>4215875</v>
      </c>
      <c r="M259" s="24"/>
      <c r="N259" s="24"/>
      <c r="O259" s="24"/>
      <c r="P259" s="24"/>
      <c r="Q259" s="147"/>
      <c r="R259" s="67"/>
    </row>
    <row r="260" spans="1:18" x14ac:dyDescent="0.35">
      <c r="A260" s="146">
        <f t="shared" si="18"/>
        <v>66</v>
      </c>
      <c r="B260" s="144" t="s">
        <v>940</v>
      </c>
      <c r="C260" s="334">
        <f t="shared" si="17"/>
        <v>3285138</v>
      </c>
      <c r="D260" s="24"/>
      <c r="E260" s="24"/>
      <c r="F260" s="24"/>
      <c r="G260" s="24"/>
      <c r="H260" s="24"/>
      <c r="I260" s="24"/>
      <c r="J260" s="24"/>
      <c r="K260" s="24">
        <v>2731.4</v>
      </c>
      <c r="L260" s="24">
        <v>3285138</v>
      </c>
      <c r="M260" s="24"/>
      <c r="N260" s="24"/>
      <c r="O260" s="24"/>
      <c r="P260" s="24"/>
      <c r="Q260" s="147"/>
      <c r="R260" s="67"/>
    </row>
    <row r="261" spans="1:18" x14ac:dyDescent="0.35">
      <c r="A261" s="146">
        <f t="shared" ref="A261:A266" si="19">A260+1</f>
        <v>67</v>
      </c>
      <c r="B261" s="144" t="s">
        <v>782</v>
      </c>
      <c r="C261" s="334">
        <f t="shared" si="17"/>
        <v>3715641</v>
      </c>
      <c r="D261" s="24"/>
      <c r="E261" s="24">
        <v>1</v>
      </c>
      <c r="F261" s="24">
        <v>3715641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147"/>
      <c r="R261" s="67"/>
    </row>
    <row r="262" spans="1:18" x14ac:dyDescent="0.35">
      <c r="A262" s="146">
        <f t="shared" si="19"/>
        <v>68</v>
      </c>
      <c r="B262" s="144" t="s">
        <v>898</v>
      </c>
      <c r="C262" s="334">
        <f t="shared" si="17"/>
        <v>6462716</v>
      </c>
      <c r="D262" s="24"/>
      <c r="E262" s="24"/>
      <c r="F262" s="24"/>
      <c r="G262" s="24"/>
      <c r="H262" s="24"/>
      <c r="I262" s="24"/>
      <c r="J262" s="24"/>
      <c r="K262" s="24">
        <v>5843.7</v>
      </c>
      <c r="L262" s="24">
        <v>6462716</v>
      </c>
      <c r="M262" s="24"/>
      <c r="N262" s="24"/>
      <c r="O262" s="24"/>
      <c r="P262" s="24"/>
      <c r="Q262" s="147"/>
      <c r="R262" s="67"/>
    </row>
    <row r="263" spans="1:18" x14ac:dyDescent="0.35">
      <c r="A263" s="146">
        <f t="shared" si="19"/>
        <v>69</v>
      </c>
      <c r="B263" s="144" t="s">
        <v>665</v>
      </c>
      <c r="C263" s="334">
        <f t="shared" si="17"/>
        <v>34043838</v>
      </c>
      <c r="D263" s="24"/>
      <c r="E263" s="24">
        <v>14</v>
      </c>
      <c r="F263" s="24">
        <v>34043838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147"/>
      <c r="R263" s="67"/>
    </row>
    <row r="264" spans="1:18" x14ac:dyDescent="0.35">
      <c r="A264" s="146">
        <f t="shared" si="19"/>
        <v>70</v>
      </c>
      <c r="B264" s="144" t="s">
        <v>666</v>
      </c>
      <c r="C264" s="334">
        <f t="shared" si="17"/>
        <v>4660795</v>
      </c>
      <c r="D264" s="24"/>
      <c r="E264" s="24"/>
      <c r="F264" s="24"/>
      <c r="G264" s="24">
        <v>1288</v>
      </c>
      <c r="H264" s="24">
        <v>4660795</v>
      </c>
      <c r="I264" s="24"/>
      <c r="J264" s="24"/>
      <c r="K264" s="24"/>
      <c r="L264" s="24"/>
      <c r="M264" s="24"/>
      <c r="N264" s="24"/>
      <c r="O264" s="24"/>
      <c r="P264" s="24"/>
      <c r="Q264" s="147"/>
      <c r="R264" s="67"/>
    </row>
    <row r="265" spans="1:18" x14ac:dyDescent="0.35">
      <c r="A265" s="146">
        <f t="shared" si="19"/>
        <v>71</v>
      </c>
      <c r="B265" s="144" t="s">
        <v>667</v>
      </c>
      <c r="C265" s="334">
        <f t="shared" si="17"/>
        <v>8453523</v>
      </c>
      <c r="D265" s="24"/>
      <c r="E265" s="24"/>
      <c r="F265" s="24"/>
      <c r="G265" s="24">
        <v>2391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147">
        <v>8453523</v>
      </c>
      <c r="R265" s="67"/>
    </row>
    <row r="266" spans="1:18" x14ac:dyDescent="0.35">
      <c r="A266" s="146">
        <f t="shared" si="19"/>
        <v>72</v>
      </c>
      <c r="B266" s="144" t="s">
        <v>668</v>
      </c>
      <c r="C266" s="334">
        <f t="shared" si="17"/>
        <v>5622499</v>
      </c>
      <c r="D266" s="24"/>
      <c r="E266" s="24"/>
      <c r="F266" s="24"/>
      <c r="G266" s="24">
        <v>869</v>
      </c>
      <c r="H266" s="24">
        <v>5622499</v>
      </c>
      <c r="I266" s="24"/>
      <c r="J266" s="24"/>
      <c r="K266" s="24"/>
      <c r="L266" s="24"/>
      <c r="M266" s="24"/>
      <c r="N266" s="24"/>
      <c r="O266" s="24"/>
      <c r="P266" s="24"/>
      <c r="Q266" s="147"/>
      <c r="R266" s="67"/>
    </row>
    <row r="267" spans="1:18" ht="24" customHeight="1" x14ac:dyDescent="0.35">
      <c r="A267" s="9">
        <v>3</v>
      </c>
      <c r="B267" s="16" t="s">
        <v>35</v>
      </c>
      <c r="C267" s="152">
        <f>C268+C274+C278</f>
        <v>33079086</v>
      </c>
      <c r="D267" s="68">
        <f t="shared" ref="D267:Q267" si="20">D268+D274+D278</f>
        <v>4986028</v>
      </c>
      <c r="E267" s="68">
        <f t="shared" si="20"/>
        <v>4</v>
      </c>
      <c r="F267" s="68">
        <f t="shared" si="20"/>
        <v>8000000</v>
      </c>
      <c r="G267" s="68">
        <f t="shared" si="20"/>
        <v>8663.2000000000007</v>
      </c>
      <c r="H267" s="68">
        <f t="shared" si="20"/>
        <v>12166350</v>
      </c>
      <c r="I267" s="68">
        <f t="shared" si="20"/>
        <v>0</v>
      </c>
      <c r="J267" s="68">
        <f t="shared" si="20"/>
        <v>0</v>
      </c>
      <c r="K267" s="68">
        <f t="shared" si="20"/>
        <v>0</v>
      </c>
      <c r="L267" s="68">
        <f t="shared" si="20"/>
        <v>0</v>
      </c>
      <c r="M267" s="68">
        <f t="shared" si="20"/>
        <v>0</v>
      </c>
      <c r="N267" s="68">
        <f t="shared" si="20"/>
        <v>0</v>
      </c>
      <c r="O267" s="68">
        <f t="shared" si="20"/>
        <v>0</v>
      </c>
      <c r="P267" s="68">
        <f t="shared" si="20"/>
        <v>0</v>
      </c>
      <c r="Q267" s="68">
        <f t="shared" si="20"/>
        <v>7926708</v>
      </c>
      <c r="R267" s="67"/>
    </row>
    <row r="268" spans="1:18" ht="22.5" customHeight="1" x14ac:dyDescent="0.35">
      <c r="A268" s="427" t="s">
        <v>36</v>
      </c>
      <c r="B268" s="427"/>
      <c r="C268" s="152">
        <f>SUM(C269:C273)</f>
        <v>9629014</v>
      </c>
      <c r="D268" s="68">
        <f t="shared" ref="D268:Q268" si="21">SUM(D269:D273)</f>
        <v>0</v>
      </c>
      <c r="E268" s="68">
        <f t="shared" si="21"/>
        <v>2</v>
      </c>
      <c r="F268" s="68">
        <f t="shared" si="21"/>
        <v>4000000</v>
      </c>
      <c r="G268" s="68">
        <f t="shared" si="21"/>
        <v>4102.7</v>
      </c>
      <c r="H268" s="68">
        <f t="shared" si="21"/>
        <v>5629014</v>
      </c>
      <c r="I268" s="68">
        <f t="shared" si="21"/>
        <v>0</v>
      </c>
      <c r="J268" s="68">
        <f t="shared" si="21"/>
        <v>0</v>
      </c>
      <c r="K268" s="68">
        <f t="shared" si="21"/>
        <v>0</v>
      </c>
      <c r="L268" s="68">
        <f t="shared" si="21"/>
        <v>0</v>
      </c>
      <c r="M268" s="68">
        <f t="shared" si="21"/>
        <v>0</v>
      </c>
      <c r="N268" s="68">
        <f t="shared" si="21"/>
        <v>0</v>
      </c>
      <c r="O268" s="68">
        <f t="shared" si="21"/>
        <v>0</v>
      </c>
      <c r="P268" s="68">
        <f t="shared" si="21"/>
        <v>0</v>
      </c>
      <c r="Q268" s="68">
        <f t="shared" si="21"/>
        <v>0</v>
      </c>
      <c r="R268" s="67"/>
    </row>
    <row r="269" spans="1:18" x14ac:dyDescent="0.35">
      <c r="A269" s="7">
        <v>1</v>
      </c>
      <c r="B269" s="148" t="s">
        <v>1004</v>
      </c>
      <c r="C269" s="143">
        <f t="shared" ref="C269:C273" si="22">D269+F269+H269+J269+L269+N269+P269+Q269</f>
        <v>1268286</v>
      </c>
      <c r="D269" s="10"/>
      <c r="E269" s="10"/>
      <c r="F269" s="10"/>
      <c r="G269" s="10">
        <v>1332</v>
      </c>
      <c r="H269" s="10">
        <v>1268286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67"/>
    </row>
    <row r="270" spans="1:18" x14ac:dyDescent="0.35">
      <c r="A270" s="7">
        <v>2</v>
      </c>
      <c r="B270" s="8" t="s">
        <v>481</v>
      </c>
      <c r="C270" s="143">
        <f t="shared" si="22"/>
        <v>1600000</v>
      </c>
      <c r="D270" s="149"/>
      <c r="E270" s="149"/>
      <c r="F270" s="149"/>
      <c r="G270" s="10">
        <v>540</v>
      </c>
      <c r="H270" s="10">
        <v>1600000</v>
      </c>
      <c r="I270" s="149"/>
      <c r="J270" s="149"/>
      <c r="K270" s="149"/>
      <c r="L270" s="149"/>
      <c r="M270" s="149"/>
      <c r="N270" s="149"/>
      <c r="O270" s="149"/>
      <c r="P270" s="149"/>
      <c r="Q270" s="149"/>
      <c r="R270" s="67"/>
    </row>
    <row r="271" spans="1:18" x14ac:dyDescent="0.35">
      <c r="A271" s="7">
        <v>3</v>
      </c>
      <c r="B271" s="8" t="s">
        <v>1005</v>
      </c>
      <c r="C271" s="143">
        <f t="shared" si="22"/>
        <v>4000000</v>
      </c>
      <c r="D271" s="10"/>
      <c r="E271" s="10">
        <v>2</v>
      </c>
      <c r="F271" s="10">
        <v>4000000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67"/>
    </row>
    <row r="272" spans="1:18" x14ac:dyDescent="0.35">
      <c r="A272" s="7">
        <v>4</v>
      </c>
      <c r="B272" s="8" t="s">
        <v>482</v>
      </c>
      <c r="C272" s="143">
        <f t="shared" si="22"/>
        <v>2000000</v>
      </c>
      <c r="D272" s="10"/>
      <c r="E272" s="10"/>
      <c r="F272" s="10"/>
      <c r="G272" s="10">
        <v>1414.7</v>
      </c>
      <c r="H272" s="10">
        <v>2000000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67"/>
    </row>
    <row r="273" spans="1:21" x14ac:dyDescent="0.35">
      <c r="A273" s="7">
        <v>5</v>
      </c>
      <c r="B273" s="8" t="s">
        <v>1422</v>
      </c>
      <c r="C273" s="143">
        <f t="shared" si="22"/>
        <v>760728</v>
      </c>
      <c r="D273" s="10"/>
      <c r="E273" s="10"/>
      <c r="F273" s="10"/>
      <c r="G273" s="10">
        <v>816</v>
      </c>
      <c r="H273" s="10">
        <v>760728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67"/>
    </row>
    <row r="274" spans="1:21" x14ac:dyDescent="0.35">
      <c r="A274" s="427" t="s">
        <v>37</v>
      </c>
      <c r="B274" s="427"/>
      <c r="C274" s="152">
        <f t="shared" ref="C274:Q274" si="23">SUM(C275:C277)</f>
        <v>9084280</v>
      </c>
      <c r="D274" s="68">
        <f t="shared" si="23"/>
        <v>900000</v>
      </c>
      <c r="E274" s="68">
        <f t="shared" si="23"/>
        <v>2</v>
      </c>
      <c r="F274" s="68">
        <f t="shared" si="23"/>
        <v>4000000</v>
      </c>
      <c r="G274" s="68">
        <f t="shared" si="23"/>
        <v>1213</v>
      </c>
      <c r="H274" s="68">
        <f t="shared" si="23"/>
        <v>1057572</v>
      </c>
      <c r="I274" s="68">
        <f t="shared" si="23"/>
        <v>0</v>
      </c>
      <c r="J274" s="68">
        <f t="shared" si="23"/>
        <v>0</v>
      </c>
      <c r="K274" s="68">
        <f t="shared" si="23"/>
        <v>0</v>
      </c>
      <c r="L274" s="68">
        <f t="shared" si="23"/>
        <v>0</v>
      </c>
      <c r="M274" s="68">
        <f t="shared" si="23"/>
        <v>0</v>
      </c>
      <c r="N274" s="68">
        <f t="shared" si="23"/>
        <v>0</v>
      </c>
      <c r="O274" s="68">
        <f t="shared" si="23"/>
        <v>0</v>
      </c>
      <c r="P274" s="68">
        <f t="shared" si="23"/>
        <v>0</v>
      </c>
      <c r="Q274" s="68">
        <f t="shared" si="23"/>
        <v>3126708</v>
      </c>
      <c r="R274" s="67"/>
    </row>
    <row r="275" spans="1:21" x14ac:dyDescent="0.35">
      <c r="A275" s="7">
        <v>1</v>
      </c>
      <c r="B275" s="8" t="s">
        <v>847</v>
      </c>
      <c r="C275" s="143">
        <f>D275+F275+H275+J275+L275+N275+P275+Q275</f>
        <v>1057572</v>
      </c>
      <c r="D275" s="10"/>
      <c r="E275" s="10"/>
      <c r="F275" s="10"/>
      <c r="G275" s="10">
        <v>1213</v>
      </c>
      <c r="H275" s="10">
        <v>1057572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67"/>
    </row>
    <row r="276" spans="1:21" x14ac:dyDescent="0.35">
      <c r="A276" s="7">
        <v>2</v>
      </c>
      <c r="B276" s="150" t="s">
        <v>941</v>
      </c>
      <c r="C276" s="143">
        <f>D276+F276+H276+J276+L276+N276+P276+Q276</f>
        <v>4000000</v>
      </c>
      <c r="D276" s="10"/>
      <c r="E276" s="10">
        <v>2</v>
      </c>
      <c r="F276" s="10">
        <v>4000000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67"/>
    </row>
    <row r="277" spans="1:21" x14ac:dyDescent="0.35">
      <c r="A277" s="7">
        <v>3</v>
      </c>
      <c r="B277" s="8" t="s">
        <v>1421</v>
      </c>
      <c r="C277" s="143">
        <f>D277+F277+H277+J277+L277+N277+P277+Q277</f>
        <v>4026708</v>
      </c>
      <c r="D277" s="10">
        <v>900000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>
        <v>3126708</v>
      </c>
      <c r="R277" s="67"/>
    </row>
    <row r="278" spans="1:21" x14ac:dyDescent="0.35">
      <c r="A278" s="427" t="s">
        <v>1748</v>
      </c>
      <c r="B278" s="427"/>
      <c r="C278" s="152">
        <f>SUM(C279:C283)</f>
        <v>14365792</v>
      </c>
      <c r="D278" s="68">
        <f t="shared" ref="D278:Q278" si="24">SUM(D279:D283)</f>
        <v>4086028</v>
      </c>
      <c r="E278" s="68">
        <f t="shared" si="24"/>
        <v>0</v>
      </c>
      <c r="F278" s="68">
        <f t="shared" si="24"/>
        <v>0</v>
      </c>
      <c r="G278" s="68">
        <f t="shared" si="24"/>
        <v>3347.5</v>
      </c>
      <c r="H278" s="68">
        <f t="shared" si="24"/>
        <v>5479764</v>
      </c>
      <c r="I278" s="68">
        <f t="shared" si="24"/>
        <v>0</v>
      </c>
      <c r="J278" s="68">
        <f t="shared" si="24"/>
        <v>0</v>
      </c>
      <c r="K278" s="68">
        <f t="shared" si="24"/>
        <v>0</v>
      </c>
      <c r="L278" s="68">
        <f t="shared" si="24"/>
        <v>0</v>
      </c>
      <c r="M278" s="68">
        <f t="shared" si="24"/>
        <v>0</v>
      </c>
      <c r="N278" s="68">
        <f t="shared" si="24"/>
        <v>0</v>
      </c>
      <c r="O278" s="68">
        <f t="shared" si="24"/>
        <v>0</v>
      </c>
      <c r="P278" s="68">
        <f t="shared" si="24"/>
        <v>0</v>
      </c>
      <c r="Q278" s="68">
        <f t="shared" si="24"/>
        <v>4800000</v>
      </c>
      <c r="R278" s="67"/>
    </row>
    <row r="279" spans="1:21" x14ac:dyDescent="0.35">
      <c r="A279" s="7">
        <v>1</v>
      </c>
      <c r="B279" s="8" t="s">
        <v>483</v>
      </c>
      <c r="C279" s="143">
        <f>D279+F279+H279+J279+L279+N279+P279+Q279</f>
        <v>4981620</v>
      </c>
      <c r="D279" s="10">
        <v>1881620</v>
      </c>
      <c r="E279" s="10"/>
      <c r="F279" s="10"/>
      <c r="G279" s="10">
        <v>1401.5</v>
      </c>
      <c r="H279" s="10">
        <v>3100000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67"/>
    </row>
    <row r="280" spans="1:21" x14ac:dyDescent="0.35">
      <c r="A280" s="7">
        <v>2</v>
      </c>
      <c r="B280" s="8" t="s">
        <v>1420</v>
      </c>
      <c r="C280" s="143">
        <f>D280+F280+H280+J280+L280+N280+P280+Q280</f>
        <v>409248</v>
      </c>
      <c r="D280" s="10">
        <v>409248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67"/>
    </row>
    <row r="281" spans="1:21" x14ac:dyDescent="0.35">
      <c r="A281" s="7">
        <v>3</v>
      </c>
      <c r="B281" s="8" t="s">
        <v>1419</v>
      </c>
      <c r="C281" s="143">
        <f>D281+F281+H281+J281+L281+N281+P281+Q281</f>
        <v>6595160</v>
      </c>
      <c r="D281" s="10">
        <v>1795160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4800000</v>
      </c>
      <c r="R281" s="67"/>
    </row>
    <row r="282" spans="1:21" x14ac:dyDescent="0.35">
      <c r="A282" s="7">
        <v>4</v>
      </c>
      <c r="B282" s="8" t="s">
        <v>1417</v>
      </c>
      <c r="C282" s="143">
        <f>D282+F282+H282+J282+L282+N282+P282+Q282</f>
        <v>1579764</v>
      </c>
      <c r="D282" s="10"/>
      <c r="E282" s="10"/>
      <c r="F282" s="10"/>
      <c r="G282" s="10">
        <v>552</v>
      </c>
      <c r="H282" s="10">
        <v>1579764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67"/>
    </row>
    <row r="283" spans="1:21" x14ac:dyDescent="0.35">
      <c r="A283" s="151">
        <v>5</v>
      </c>
      <c r="B283" s="8" t="s">
        <v>1418</v>
      </c>
      <c r="C283" s="143">
        <f>D283+F283+H283+J283+L283+N283+P283+Q283</f>
        <v>800000</v>
      </c>
      <c r="D283" s="77"/>
      <c r="E283" s="77"/>
      <c r="F283" s="77"/>
      <c r="G283" s="77">
        <v>1394</v>
      </c>
      <c r="H283" s="77">
        <v>800000</v>
      </c>
      <c r="I283" s="77"/>
      <c r="J283" s="77"/>
      <c r="K283" s="77"/>
      <c r="L283" s="77"/>
      <c r="M283" s="77"/>
      <c r="N283" s="77"/>
      <c r="O283" s="77"/>
      <c r="P283" s="77"/>
      <c r="Q283" s="77"/>
      <c r="R283" s="67"/>
    </row>
    <row r="284" spans="1:21" ht="24.75" customHeight="1" x14ac:dyDescent="0.35">
      <c r="A284" s="9">
        <v>4</v>
      </c>
      <c r="B284" s="16" t="s">
        <v>38</v>
      </c>
      <c r="C284" s="152">
        <f>C285+C337+C389</f>
        <v>672249212.403</v>
      </c>
      <c r="D284" s="68">
        <f t="shared" ref="D284:Q284" si="25">D285+D337+D389</f>
        <v>17099038.886</v>
      </c>
      <c r="E284" s="68">
        <f t="shared" si="25"/>
        <v>189</v>
      </c>
      <c r="F284" s="68">
        <f t="shared" si="25"/>
        <v>369979407</v>
      </c>
      <c r="G284" s="68">
        <f t="shared" si="25"/>
        <v>55666</v>
      </c>
      <c r="H284" s="68">
        <f t="shared" si="25"/>
        <v>140461110.39999998</v>
      </c>
      <c r="I284" s="68">
        <f t="shared" si="25"/>
        <v>528</v>
      </c>
      <c r="J284" s="68">
        <f t="shared" si="25"/>
        <v>2963465.8949999996</v>
      </c>
      <c r="K284" s="68">
        <f t="shared" si="25"/>
        <v>5160</v>
      </c>
      <c r="L284" s="68">
        <f t="shared" si="25"/>
        <v>19757991.456</v>
      </c>
      <c r="M284" s="68">
        <f t="shared" si="25"/>
        <v>0</v>
      </c>
      <c r="N284" s="68">
        <f t="shared" si="25"/>
        <v>6158601.216</v>
      </c>
      <c r="O284" s="68">
        <f t="shared" si="25"/>
        <v>0</v>
      </c>
      <c r="P284" s="68">
        <f t="shared" si="25"/>
        <v>0</v>
      </c>
      <c r="Q284" s="68">
        <f t="shared" si="25"/>
        <v>115829597.54999998</v>
      </c>
      <c r="R284" s="67"/>
    </row>
    <row r="285" spans="1:21" s="26" customFormat="1" ht="18.75" customHeight="1" x14ac:dyDescent="0.25">
      <c r="A285" s="153" t="s">
        <v>1318</v>
      </c>
      <c r="B285" s="154"/>
      <c r="C285" s="337">
        <f>D285+F285+H285+J285+L285+N285+P285+Q285</f>
        <v>245659731.23600003</v>
      </c>
      <c r="D285" s="155">
        <f>SUM(D286:D336)</f>
        <v>0</v>
      </c>
      <c r="E285" s="155">
        <f t="shared" ref="E285:Q285" si="26">SUM(E286:E336)</f>
        <v>78</v>
      </c>
      <c r="F285" s="155">
        <f t="shared" si="26"/>
        <v>152689914</v>
      </c>
      <c r="G285" s="155">
        <f t="shared" si="26"/>
        <v>14982</v>
      </c>
      <c r="H285" s="155">
        <f t="shared" si="26"/>
        <v>37441348.080000006</v>
      </c>
      <c r="I285" s="155">
        <f t="shared" si="26"/>
        <v>0</v>
      </c>
      <c r="J285" s="155">
        <f t="shared" si="26"/>
        <v>0</v>
      </c>
      <c r="K285" s="155">
        <f t="shared" si="26"/>
        <v>2600</v>
      </c>
      <c r="L285" s="155">
        <f t="shared" si="26"/>
        <v>9673016.9759999998</v>
      </c>
      <c r="M285" s="155">
        <f t="shared" si="26"/>
        <v>0</v>
      </c>
      <c r="N285" s="155">
        <f t="shared" si="26"/>
        <v>0</v>
      </c>
      <c r="O285" s="155">
        <f t="shared" si="26"/>
        <v>0</v>
      </c>
      <c r="P285" s="155">
        <f t="shared" si="26"/>
        <v>0</v>
      </c>
      <c r="Q285" s="155">
        <f t="shared" si="26"/>
        <v>45855452.18</v>
      </c>
      <c r="R285" s="156"/>
    </row>
    <row r="286" spans="1:21" s="27" customFormat="1" ht="18.75" customHeight="1" x14ac:dyDescent="0.25">
      <c r="A286" s="7">
        <v>1</v>
      </c>
      <c r="B286" s="118" t="s">
        <v>1319</v>
      </c>
      <c r="C286" s="338">
        <v>3026078.72</v>
      </c>
      <c r="D286" s="120"/>
      <c r="E286" s="24"/>
      <c r="F286" s="74"/>
      <c r="G286" s="74">
        <v>1288</v>
      </c>
      <c r="H286" s="74">
        <v>3026078.72</v>
      </c>
      <c r="I286" s="120"/>
      <c r="J286" s="120"/>
      <c r="K286" s="120"/>
      <c r="L286" s="120"/>
      <c r="M286" s="120"/>
      <c r="N286" s="120"/>
      <c r="O286" s="120"/>
      <c r="P286" s="120"/>
      <c r="Q286" s="74"/>
      <c r="R286" s="157"/>
      <c r="U286" s="28"/>
    </row>
    <row r="287" spans="1:21" s="27" customFormat="1" ht="18.75" customHeight="1" x14ac:dyDescent="0.25">
      <c r="A287" s="7">
        <v>2</v>
      </c>
      <c r="B287" s="118" t="s">
        <v>899</v>
      </c>
      <c r="C287" s="338">
        <v>2885112.3200000003</v>
      </c>
      <c r="D287" s="120"/>
      <c r="E287" s="24"/>
      <c r="F287" s="74"/>
      <c r="G287" s="74">
        <v>1228</v>
      </c>
      <c r="H287" s="74">
        <v>2885112.3200000003</v>
      </c>
      <c r="I287" s="120"/>
      <c r="J287" s="120"/>
      <c r="K287" s="120"/>
      <c r="L287" s="120"/>
      <c r="M287" s="120"/>
      <c r="N287" s="120"/>
      <c r="O287" s="120"/>
      <c r="P287" s="120"/>
      <c r="Q287" s="74"/>
      <c r="R287" s="157"/>
      <c r="U287" s="28"/>
    </row>
    <row r="288" spans="1:21" s="27" customFormat="1" ht="18.75" customHeight="1" x14ac:dyDescent="0.25">
      <c r="A288" s="7">
        <v>3</v>
      </c>
      <c r="B288" s="118" t="s">
        <v>486</v>
      </c>
      <c r="C288" s="338">
        <v>3162346.24</v>
      </c>
      <c r="D288" s="120"/>
      <c r="E288" s="24"/>
      <c r="F288" s="74"/>
      <c r="G288" s="74">
        <v>1346</v>
      </c>
      <c r="H288" s="74">
        <v>3162346.24</v>
      </c>
      <c r="I288" s="120"/>
      <c r="J288" s="120"/>
      <c r="K288" s="120"/>
      <c r="L288" s="120"/>
      <c r="M288" s="120"/>
      <c r="N288" s="120"/>
      <c r="O288" s="120"/>
      <c r="P288" s="120"/>
      <c r="Q288" s="74"/>
      <c r="R288" s="157"/>
      <c r="U288" s="28"/>
    </row>
    <row r="289" spans="1:21" s="27" customFormat="1" ht="18.75" customHeight="1" x14ac:dyDescent="0.25">
      <c r="A289" s="7">
        <v>4</v>
      </c>
      <c r="B289" s="158" t="s">
        <v>973</v>
      </c>
      <c r="C289" s="338">
        <v>4763868.3999999994</v>
      </c>
      <c r="D289" s="120"/>
      <c r="E289" s="24"/>
      <c r="F289" s="74"/>
      <c r="G289" s="74"/>
      <c r="H289" s="74"/>
      <c r="I289" s="120"/>
      <c r="J289" s="120"/>
      <c r="K289" s="120"/>
      <c r="L289" s="120"/>
      <c r="M289" s="120"/>
      <c r="N289" s="120"/>
      <c r="O289" s="120"/>
      <c r="P289" s="120"/>
      <c r="Q289" s="74">
        <v>4763868.3999999994</v>
      </c>
      <c r="R289" s="157"/>
      <c r="U289" s="28"/>
    </row>
    <row r="290" spans="1:21" s="27" customFormat="1" ht="18.75" customHeight="1" x14ac:dyDescent="0.25">
      <c r="A290" s="7">
        <v>5</v>
      </c>
      <c r="B290" s="118" t="s">
        <v>487</v>
      </c>
      <c r="C290" s="338">
        <v>1182994.96</v>
      </c>
      <c r="D290" s="120"/>
      <c r="E290" s="24"/>
      <c r="F290" s="74"/>
      <c r="G290" s="74">
        <v>427</v>
      </c>
      <c r="H290" s="74">
        <v>1182994.96</v>
      </c>
      <c r="I290" s="120"/>
      <c r="J290" s="120"/>
      <c r="K290" s="120"/>
      <c r="L290" s="120"/>
      <c r="M290" s="120"/>
      <c r="N290" s="120"/>
      <c r="O290" s="120"/>
      <c r="P290" s="120"/>
      <c r="Q290" s="74"/>
      <c r="R290" s="157"/>
      <c r="U290" s="28"/>
    </row>
    <row r="291" spans="1:21" s="27" customFormat="1" ht="18.75" customHeight="1" x14ac:dyDescent="0.25">
      <c r="A291" s="7">
        <v>6</v>
      </c>
      <c r="B291" s="118" t="s">
        <v>489</v>
      </c>
      <c r="C291" s="338">
        <v>1216240.72</v>
      </c>
      <c r="D291" s="120"/>
      <c r="E291" s="24"/>
      <c r="F291" s="74"/>
      <c r="G291" s="74">
        <v>439</v>
      </c>
      <c r="H291" s="74">
        <v>1216240.72</v>
      </c>
      <c r="I291" s="120"/>
      <c r="J291" s="120"/>
      <c r="K291" s="120"/>
      <c r="L291" s="120"/>
      <c r="M291" s="120"/>
      <c r="N291" s="120"/>
      <c r="O291" s="120"/>
      <c r="P291" s="120"/>
      <c r="Q291" s="74"/>
      <c r="R291" s="157"/>
      <c r="U291" s="28"/>
    </row>
    <row r="292" spans="1:21" s="27" customFormat="1" ht="18.75" customHeight="1" x14ac:dyDescent="0.25">
      <c r="A292" s="7">
        <v>7</v>
      </c>
      <c r="B292" s="118" t="s">
        <v>493</v>
      </c>
      <c r="C292" s="338">
        <v>2703817.1999999997</v>
      </c>
      <c r="D292" s="120"/>
      <c r="E292" s="24"/>
      <c r="F292" s="74"/>
      <c r="G292" s="74"/>
      <c r="H292" s="74"/>
      <c r="I292" s="120"/>
      <c r="J292" s="120"/>
      <c r="K292" s="120"/>
      <c r="L292" s="120"/>
      <c r="M292" s="120"/>
      <c r="N292" s="120"/>
      <c r="O292" s="120"/>
      <c r="P292" s="120"/>
      <c r="Q292" s="74">
        <v>2703817.1999999997</v>
      </c>
      <c r="R292" s="157"/>
      <c r="U292" s="28"/>
    </row>
    <row r="293" spans="1:21" s="27" customFormat="1" ht="18.75" customHeight="1" x14ac:dyDescent="0.25">
      <c r="A293" s="7">
        <v>8</v>
      </c>
      <c r="B293" s="118" t="s">
        <v>975</v>
      </c>
      <c r="C293" s="338">
        <v>1695533.76</v>
      </c>
      <c r="D293" s="120"/>
      <c r="E293" s="24"/>
      <c r="F293" s="74"/>
      <c r="G293" s="74">
        <v>612</v>
      </c>
      <c r="H293" s="74">
        <v>1695533.76</v>
      </c>
      <c r="I293" s="120"/>
      <c r="J293" s="120"/>
      <c r="K293" s="120"/>
      <c r="L293" s="120"/>
      <c r="M293" s="120"/>
      <c r="N293" s="120"/>
      <c r="O293" s="120"/>
      <c r="P293" s="120"/>
      <c r="Q293" s="74"/>
      <c r="R293" s="157"/>
      <c r="U293" s="28"/>
    </row>
    <row r="294" spans="1:21" s="27" customFormat="1" ht="18.75" customHeight="1" x14ac:dyDescent="0.25">
      <c r="A294" s="7">
        <v>9</v>
      </c>
      <c r="B294" s="159" t="s">
        <v>497</v>
      </c>
      <c r="C294" s="338">
        <v>991463.68</v>
      </c>
      <c r="D294" s="120"/>
      <c r="E294" s="24"/>
      <c r="F294" s="74"/>
      <c r="G294" s="74">
        <v>422</v>
      </c>
      <c r="H294" s="74">
        <v>991463.68</v>
      </c>
      <c r="I294" s="120"/>
      <c r="J294" s="120"/>
      <c r="K294" s="120"/>
      <c r="L294" s="120"/>
      <c r="M294" s="120"/>
      <c r="N294" s="120"/>
      <c r="O294" s="120"/>
      <c r="P294" s="120"/>
      <c r="Q294" s="74"/>
      <c r="R294" s="157"/>
      <c r="U294" s="28"/>
    </row>
    <row r="295" spans="1:21" s="27" customFormat="1" ht="18.75" customHeight="1" x14ac:dyDescent="0.25">
      <c r="A295" s="7">
        <v>10</v>
      </c>
      <c r="B295" s="158" t="s">
        <v>901</v>
      </c>
      <c r="C295" s="338">
        <v>5024593.63</v>
      </c>
      <c r="D295" s="120"/>
      <c r="E295" s="24"/>
      <c r="F295" s="74"/>
      <c r="G295" s="74"/>
      <c r="H295" s="74"/>
      <c r="I295" s="120"/>
      <c r="J295" s="120"/>
      <c r="K295" s="120"/>
      <c r="L295" s="120"/>
      <c r="M295" s="120"/>
      <c r="N295" s="120"/>
      <c r="O295" s="120"/>
      <c r="P295" s="120"/>
      <c r="Q295" s="74">
        <v>5024593.63</v>
      </c>
      <c r="R295" s="157"/>
      <c r="U295" s="28"/>
    </row>
    <row r="296" spans="1:21" s="27" customFormat="1" ht="18.75" customHeight="1" x14ac:dyDescent="0.25">
      <c r="A296" s="7">
        <v>11</v>
      </c>
      <c r="B296" s="8" t="s">
        <v>1039</v>
      </c>
      <c r="C296" s="338">
        <v>5024593.63</v>
      </c>
      <c r="D296" s="120"/>
      <c r="E296" s="24"/>
      <c r="F296" s="74"/>
      <c r="G296" s="74"/>
      <c r="H296" s="74"/>
      <c r="I296" s="120"/>
      <c r="J296" s="120"/>
      <c r="K296" s="120"/>
      <c r="L296" s="120"/>
      <c r="M296" s="120"/>
      <c r="N296" s="120"/>
      <c r="O296" s="120"/>
      <c r="P296" s="120"/>
      <c r="Q296" s="74">
        <v>5024593.63</v>
      </c>
      <c r="R296" s="157"/>
      <c r="U296" s="28"/>
    </row>
    <row r="297" spans="1:21" s="27" customFormat="1" ht="18.75" customHeight="1" x14ac:dyDescent="0.25">
      <c r="A297" s="7">
        <v>12</v>
      </c>
      <c r="B297" s="159" t="s">
        <v>785</v>
      </c>
      <c r="C297" s="338">
        <v>6988225.9839999992</v>
      </c>
      <c r="D297" s="120"/>
      <c r="E297" s="24"/>
      <c r="F297" s="74"/>
      <c r="G297" s="74">
        <v>1150</v>
      </c>
      <c r="H297" s="74">
        <v>3186052</v>
      </c>
      <c r="I297" s="120"/>
      <c r="J297" s="120"/>
      <c r="K297" s="120">
        <v>1700</v>
      </c>
      <c r="L297" s="120">
        <v>3802173.9839999997</v>
      </c>
      <c r="M297" s="120"/>
      <c r="N297" s="120"/>
      <c r="O297" s="120"/>
      <c r="P297" s="120"/>
      <c r="Q297" s="74"/>
      <c r="R297" s="157"/>
      <c r="U297" s="28"/>
    </row>
    <row r="298" spans="1:21" s="27" customFormat="1" ht="18.75" customHeight="1" x14ac:dyDescent="0.25">
      <c r="A298" s="7">
        <v>13</v>
      </c>
      <c r="B298" s="118" t="s">
        <v>903</v>
      </c>
      <c r="C298" s="338">
        <v>2481008.6400000001</v>
      </c>
      <c r="D298" s="120"/>
      <c r="E298" s="24"/>
      <c r="F298" s="74"/>
      <c r="G298" s="74">
        <v>1056</v>
      </c>
      <c r="H298" s="74">
        <v>2481008.6400000001</v>
      </c>
      <c r="I298" s="120"/>
      <c r="J298" s="120"/>
      <c r="K298" s="120"/>
      <c r="L298" s="120"/>
      <c r="M298" s="120"/>
      <c r="N298" s="120"/>
      <c r="O298" s="120"/>
      <c r="P298" s="120"/>
      <c r="Q298" s="74"/>
      <c r="R298" s="157"/>
      <c r="U298" s="28"/>
    </row>
    <row r="299" spans="1:21" s="27" customFormat="1" ht="18.75" customHeight="1" x14ac:dyDescent="0.25">
      <c r="A299" s="7">
        <v>14</v>
      </c>
      <c r="B299" s="8" t="s">
        <v>786</v>
      </c>
      <c r="C299" s="338">
        <v>7403309</v>
      </c>
      <c r="D299" s="120"/>
      <c r="E299" s="24"/>
      <c r="F299" s="74"/>
      <c r="G299" s="74"/>
      <c r="H299" s="74"/>
      <c r="I299" s="120"/>
      <c r="J299" s="120"/>
      <c r="K299" s="120"/>
      <c r="L299" s="120"/>
      <c r="M299" s="120"/>
      <c r="N299" s="120"/>
      <c r="O299" s="120"/>
      <c r="P299" s="120"/>
      <c r="Q299" s="74">
        <v>7403309</v>
      </c>
      <c r="R299" s="157"/>
      <c r="U299" s="28"/>
    </row>
    <row r="300" spans="1:21" s="27" customFormat="1" ht="18.75" customHeight="1" x14ac:dyDescent="0.25">
      <c r="A300" s="7">
        <v>15</v>
      </c>
      <c r="B300" s="118" t="s">
        <v>857</v>
      </c>
      <c r="C300" s="338">
        <v>5024593.63</v>
      </c>
      <c r="D300" s="120"/>
      <c r="E300" s="24"/>
      <c r="F300" s="74"/>
      <c r="G300" s="74"/>
      <c r="H300" s="74"/>
      <c r="I300" s="120"/>
      <c r="J300" s="120"/>
      <c r="K300" s="120"/>
      <c r="L300" s="120"/>
      <c r="M300" s="120"/>
      <c r="N300" s="120"/>
      <c r="O300" s="120"/>
      <c r="P300" s="120"/>
      <c r="Q300" s="74">
        <v>5024593.63</v>
      </c>
      <c r="R300" s="157"/>
      <c r="U300" s="28"/>
    </row>
    <row r="301" spans="1:21" s="27" customFormat="1" ht="18.75" customHeight="1" x14ac:dyDescent="0.25">
      <c r="A301" s="7">
        <v>16</v>
      </c>
      <c r="B301" s="118" t="s">
        <v>499</v>
      </c>
      <c r="C301" s="338">
        <v>1654005.76</v>
      </c>
      <c r="D301" s="120"/>
      <c r="E301" s="24"/>
      <c r="F301" s="74"/>
      <c r="G301" s="74">
        <v>704</v>
      </c>
      <c r="H301" s="74">
        <v>1654005.76</v>
      </c>
      <c r="I301" s="120"/>
      <c r="J301" s="120"/>
      <c r="K301" s="120"/>
      <c r="L301" s="120"/>
      <c r="M301" s="120"/>
      <c r="N301" s="120"/>
      <c r="O301" s="120"/>
      <c r="P301" s="120"/>
      <c r="Q301" s="74"/>
      <c r="R301" s="157"/>
      <c r="U301" s="28"/>
    </row>
    <row r="302" spans="1:21" s="27" customFormat="1" ht="18.75" customHeight="1" x14ac:dyDescent="0.25">
      <c r="A302" s="7">
        <v>17</v>
      </c>
      <c r="B302" s="159" t="s">
        <v>1007</v>
      </c>
      <c r="C302" s="338">
        <v>5872689</v>
      </c>
      <c r="D302" s="120"/>
      <c r="E302" s="24">
        <v>3</v>
      </c>
      <c r="F302" s="74">
        <v>5872689</v>
      </c>
      <c r="G302" s="74"/>
      <c r="H302" s="74"/>
      <c r="I302" s="120"/>
      <c r="J302" s="120"/>
      <c r="K302" s="120"/>
      <c r="L302" s="120"/>
      <c r="M302" s="120"/>
      <c r="N302" s="120"/>
      <c r="O302" s="120"/>
      <c r="P302" s="120"/>
      <c r="Q302" s="74"/>
      <c r="R302" s="157"/>
      <c r="U302" s="28"/>
    </row>
    <row r="303" spans="1:21" s="27" customFormat="1" ht="18.75" customHeight="1" x14ac:dyDescent="0.25">
      <c r="A303" s="7">
        <v>18</v>
      </c>
      <c r="B303" s="118" t="s">
        <v>674</v>
      </c>
      <c r="C303" s="338">
        <v>7830252</v>
      </c>
      <c r="D303" s="120"/>
      <c r="E303" s="24">
        <v>4</v>
      </c>
      <c r="F303" s="74">
        <v>7830252</v>
      </c>
      <c r="G303" s="74"/>
      <c r="H303" s="74"/>
      <c r="I303" s="120"/>
      <c r="J303" s="120"/>
      <c r="K303" s="120"/>
      <c r="L303" s="120"/>
      <c r="M303" s="120"/>
      <c r="N303" s="120"/>
      <c r="O303" s="120"/>
      <c r="P303" s="120"/>
      <c r="Q303" s="74"/>
      <c r="R303" s="157"/>
      <c r="U303" s="28"/>
    </row>
    <row r="304" spans="1:21" s="27" customFormat="1" ht="18.75" customHeight="1" x14ac:dyDescent="0.25">
      <c r="A304" s="7">
        <v>19</v>
      </c>
      <c r="B304" s="118" t="s">
        <v>675</v>
      </c>
      <c r="C304" s="338">
        <v>7830252</v>
      </c>
      <c r="D304" s="120"/>
      <c r="E304" s="24">
        <v>4</v>
      </c>
      <c r="F304" s="74">
        <v>7830252</v>
      </c>
      <c r="G304" s="74"/>
      <c r="H304" s="74"/>
      <c r="I304" s="120"/>
      <c r="J304" s="120"/>
      <c r="K304" s="120"/>
      <c r="L304" s="120"/>
      <c r="M304" s="120"/>
      <c r="N304" s="120"/>
      <c r="O304" s="120"/>
      <c r="P304" s="120"/>
      <c r="Q304" s="74"/>
      <c r="R304" s="157"/>
      <c r="U304" s="28"/>
    </row>
    <row r="305" spans="1:21" s="27" customFormat="1" ht="18.75" customHeight="1" x14ac:dyDescent="0.25">
      <c r="A305" s="7">
        <v>20</v>
      </c>
      <c r="B305" s="118" t="s">
        <v>677</v>
      </c>
      <c r="C305" s="338">
        <v>9787815</v>
      </c>
      <c r="D305" s="120"/>
      <c r="E305" s="24">
        <v>5</v>
      </c>
      <c r="F305" s="74">
        <v>9787815</v>
      </c>
      <c r="G305" s="74"/>
      <c r="H305" s="74"/>
      <c r="I305" s="120"/>
      <c r="J305" s="120"/>
      <c r="K305" s="120"/>
      <c r="L305" s="120"/>
      <c r="M305" s="120"/>
      <c r="N305" s="120"/>
      <c r="O305" s="120"/>
      <c r="P305" s="120"/>
      <c r="Q305" s="74"/>
      <c r="R305" s="157"/>
      <c r="U305" s="28"/>
    </row>
    <row r="306" spans="1:21" s="27" customFormat="1" ht="21.75" customHeight="1" x14ac:dyDescent="0.25">
      <c r="A306" s="7">
        <v>21</v>
      </c>
      <c r="B306" s="8" t="s">
        <v>904</v>
      </c>
      <c r="C306" s="338">
        <v>2361187.2000000002</v>
      </c>
      <c r="D306" s="120"/>
      <c r="E306" s="24"/>
      <c r="F306" s="74"/>
      <c r="G306" s="74">
        <v>1005</v>
      </c>
      <c r="H306" s="74">
        <v>2361187.2000000002</v>
      </c>
      <c r="I306" s="120"/>
      <c r="J306" s="120"/>
      <c r="K306" s="120"/>
      <c r="L306" s="120"/>
      <c r="M306" s="120"/>
      <c r="N306" s="120"/>
      <c r="O306" s="120"/>
      <c r="P306" s="120"/>
      <c r="Q306" s="74"/>
      <c r="R306" s="157"/>
      <c r="U306" s="28"/>
    </row>
    <row r="307" spans="1:21" s="27" customFormat="1" ht="18.75" customHeight="1" x14ac:dyDescent="0.25">
      <c r="A307" s="7">
        <v>22</v>
      </c>
      <c r="B307" s="158" t="s">
        <v>1009</v>
      </c>
      <c r="C307" s="338">
        <v>5127596.1899999995</v>
      </c>
      <c r="D307" s="120"/>
      <c r="E307" s="24"/>
      <c r="F307" s="74"/>
      <c r="G307" s="74"/>
      <c r="H307" s="74"/>
      <c r="I307" s="120"/>
      <c r="J307" s="120"/>
      <c r="K307" s="120"/>
      <c r="L307" s="120"/>
      <c r="M307" s="120"/>
      <c r="N307" s="120"/>
      <c r="O307" s="120"/>
      <c r="P307" s="120"/>
      <c r="Q307" s="74">
        <v>5127596.1899999995</v>
      </c>
      <c r="R307" s="157"/>
      <c r="U307" s="28"/>
    </row>
    <row r="308" spans="1:21" s="27" customFormat="1" ht="18.75" customHeight="1" x14ac:dyDescent="0.25">
      <c r="A308" s="7">
        <v>23</v>
      </c>
      <c r="B308" s="118" t="s">
        <v>501</v>
      </c>
      <c r="C308" s="338">
        <v>7830252</v>
      </c>
      <c r="D308" s="120"/>
      <c r="E308" s="24">
        <v>4</v>
      </c>
      <c r="F308" s="74">
        <v>7830252</v>
      </c>
      <c r="G308" s="74"/>
      <c r="H308" s="74"/>
      <c r="I308" s="120"/>
      <c r="J308" s="120"/>
      <c r="K308" s="120"/>
      <c r="L308" s="120"/>
      <c r="M308" s="120"/>
      <c r="N308" s="120"/>
      <c r="O308" s="120"/>
      <c r="P308" s="120"/>
      <c r="Q308" s="74"/>
      <c r="R308" s="157"/>
      <c r="U308" s="28"/>
    </row>
    <row r="309" spans="1:21" s="27" customFormat="1" ht="18.75" customHeight="1" x14ac:dyDescent="0.25">
      <c r="A309" s="7">
        <v>24</v>
      </c>
      <c r="B309" s="118" t="s">
        <v>978</v>
      </c>
      <c r="C309" s="338">
        <v>1631812.72</v>
      </c>
      <c r="D309" s="120"/>
      <c r="E309" s="24"/>
      <c r="F309" s="74"/>
      <c r="G309" s="74">
        <v>589</v>
      </c>
      <c r="H309" s="74">
        <v>1631812.72</v>
      </c>
      <c r="I309" s="120"/>
      <c r="J309" s="120"/>
      <c r="K309" s="120"/>
      <c r="L309" s="120"/>
      <c r="M309" s="120"/>
      <c r="N309" s="120"/>
      <c r="O309" s="120"/>
      <c r="P309" s="120"/>
      <c r="Q309" s="74"/>
      <c r="R309" s="157"/>
      <c r="U309" s="28"/>
    </row>
    <row r="310" spans="1:21" s="27" customFormat="1" ht="18.75" customHeight="1" x14ac:dyDescent="0.25">
      <c r="A310" s="7">
        <v>25</v>
      </c>
      <c r="B310" s="118" t="s">
        <v>792</v>
      </c>
      <c r="C310" s="338">
        <v>2703817.1999999997</v>
      </c>
      <c r="D310" s="120"/>
      <c r="E310" s="24"/>
      <c r="F310" s="74"/>
      <c r="G310" s="74"/>
      <c r="H310" s="74"/>
      <c r="I310" s="120"/>
      <c r="J310" s="120"/>
      <c r="K310" s="120"/>
      <c r="L310" s="120"/>
      <c r="M310" s="120"/>
      <c r="N310" s="120"/>
      <c r="O310" s="120"/>
      <c r="P310" s="120"/>
      <c r="Q310" s="74">
        <v>2703817.1999999997</v>
      </c>
      <c r="R310" s="157"/>
      <c r="U310" s="28"/>
    </row>
    <row r="311" spans="1:21" s="27" customFormat="1" ht="18.75" customHeight="1" x14ac:dyDescent="0.25">
      <c r="A311" s="7">
        <v>26</v>
      </c>
      <c r="B311" s="118" t="s">
        <v>862</v>
      </c>
      <c r="C311" s="338">
        <v>2029916.1600000001</v>
      </c>
      <c r="D311" s="120"/>
      <c r="E311" s="24"/>
      <c r="F311" s="74"/>
      <c r="G311" s="74">
        <v>864</v>
      </c>
      <c r="H311" s="74">
        <v>2029916.1600000001</v>
      </c>
      <c r="I311" s="120"/>
      <c r="J311" s="120"/>
      <c r="K311" s="120"/>
      <c r="L311" s="120"/>
      <c r="M311" s="120"/>
      <c r="N311" s="120"/>
      <c r="O311" s="120"/>
      <c r="P311" s="120"/>
      <c r="Q311" s="74"/>
      <c r="R311" s="157"/>
      <c r="U311" s="28"/>
    </row>
    <row r="312" spans="1:21" s="27" customFormat="1" ht="18.75" customHeight="1" x14ac:dyDescent="0.25">
      <c r="A312" s="7">
        <v>27</v>
      </c>
      <c r="B312" s="159" t="s">
        <v>505</v>
      </c>
      <c r="C312" s="338">
        <v>7618826.3520000009</v>
      </c>
      <c r="D312" s="120"/>
      <c r="E312" s="24"/>
      <c r="F312" s="74"/>
      <c r="G312" s="74">
        <v>744</v>
      </c>
      <c r="H312" s="74">
        <v>1747983.3600000001</v>
      </c>
      <c r="I312" s="120"/>
      <c r="J312" s="120"/>
      <c r="K312" s="120">
        <v>900</v>
      </c>
      <c r="L312" s="120">
        <v>5870842.9920000006</v>
      </c>
      <c r="M312" s="120"/>
      <c r="N312" s="120"/>
      <c r="O312" s="120"/>
      <c r="P312" s="120"/>
      <c r="Q312" s="74"/>
      <c r="R312" s="157"/>
      <c r="U312" s="28"/>
    </row>
    <row r="313" spans="1:21" s="27" customFormat="1" ht="18.75" customHeight="1" x14ac:dyDescent="0.25">
      <c r="A313" s="7">
        <v>28</v>
      </c>
      <c r="B313" s="159" t="s">
        <v>506</v>
      </c>
      <c r="C313" s="338">
        <v>4699491.8</v>
      </c>
      <c r="D313" s="120"/>
      <c r="E313" s="24"/>
      <c r="F313" s="74"/>
      <c r="G313" s="74"/>
      <c r="H313" s="74"/>
      <c r="I313" s="120"/>
      <c r="J313" s="120"/>
      <c r="K313" s="120"/>
      <c r="L313" s="120"/>
      <c r="M313" s="120"/>
      <c r="N313" s="120"/>
      <c r="O313" s="120"/>
      <c r="P313" s="120"/>
      <c r="Q313" s="74">
        <v>4699491.8</v>
      </c>
      <c r="R313" s="157"/>
      <c r="U313" s="28"/>
    </row>
    <row r="314" spans="1:21" s="27" customFormat="1" ht="18.75" customHeight="1" x14ac:dyDescent="0.25">
      <c r="A314" s="7">
        <v>29</v>
      </c>
      <c r="B314" s="159" t="s">
        <v>948</v>
      </c>
      <c r="C314" s="338">
        <v>5872689</v>
      </c>
      <c r="D314" s="120"/>
      <c r="E314" s="24">
        <v>3</v>
      </c>
      <c r="F314" s="74">
        <v>5872689</v>
      </c>
      <c r="G314" s="74"/>
      <c r="H314" s="74"/>
      <c r="I314" s="120"/>
      <c r="J314" s="120"/>
      <c r="K314" s="120"/>
      <c r="L314" s="120"/>
      <c r="M314" s="120"/>
      <c r="N314" s="120"/>
      <c r="O314" s="120"/>
      <c r="P314" s="120"/>
      <c r="Q314" s="74"/>
      <c r="R314" s="157"/>
      <c r="U314" s="28"/>
    </row>
    <row r="315" spans="1:21" s="27" customFormat="1" ht="18.75" customHeight="1" x14ac:dyDescent="0.25">
      <c r="A315" s="7">
        <v>30</v>
      </c>
      <c r="B315" s="118" t="s">
        <v>949</v>
      </c>
      <c r="C315" s="338">
        <v>7830252</v>
      </c>
      <c r="D315" s="120"/>
      <c r="E315" s="24">
        <v>4</v>
      </c>
      <c r="F315" s="74">
        <v>7830252</v>
      </c>
      <c r="G315" s="74"/>
      <c r="H315" s="74"/>
      <c r="I315" s="120"/>
      <c r="J315" s="120"/>
      <c r="K315" s="120"/>
      <c r="L315" s="120"/>
      <c r="M315" s="120"/>
      <c r="N315" s="120"/>
      <c r="O315" s="120"/>
      <c r="P315" s="120"/>
      <c r="Q315" s="74"/>
      <c r="R315" s="157"/>
      <c r="U315" s="28"/>
    </row>
    <row r="316" spans="1:21" s="27" customFormat="1" ht="18.75" customHeight="1" x14ac:dyDescent="0.25">
      <c r="A316" s="7">
        <v>31</v>
      </c>
      <c r="B316" s="118" t="s">
        <v>906</v>
      </c>
      <c r="C316" s="338">
        <v>1044470.96</v>
      </c>
      <c r="D316" s="120"/>
      <c r="E316" s="24"/>
      <c r="F316" s="74"/>
      <c r="G316" s="74">
        <v>377</v>
      </c>
      <c r="H316" s="74">
        <v>1044470.96</v>
      </c>
      <c r="I316" s="120"/>
      <c r="J316" s="120"/>
      <c r="K316" s="120"/>
      <c r="L316" s="120"/>
      <c r="M316" s="120"/>
      <c r="N316" s="120"/>
      <c r="O316" s="120"/>
      <c r="P316" s="120"/>
      <c r="Q316" s="74"/>
      <c r="R316" s="157"/>
      <c r="U316" s="28"/>
    </row>
    <row r="317" spans="1:21" s="27" customFormat="1" ht="18.75" customHeight="1" x14ac:dyDescent="0.25">
      <c r="A317" s="7">
        <v>32</v>
      </c>
      <c r="B317" s="159" t="s">
        <v>509</v>
      </c>
      <c r="C317" s="338">
        <v>5872689</v>
      </c>
      <c r="D317" s="120"/>
      <c r="E317" s="24">
        <v>3</v>
      </c>
      <c r="F317" s="74">
        <v>5872689</v>
      </c>
      <c r="G317" s="74"/>
      <c r="H317" s="74"/>
      <c r="I317" s="120"/>
      <c r="J317" s="120"/>
      <c r="K317" s="120"/>
      <c r="L317" s="120"/>
      <c r="M317" s="120"/>
      <c r="N317" s="120"/>
      <c r="O317" s="120"/>
      <c r="P317" s="120"/>
      <c r="Q317" s="74"/>
      <c r="R317" s="157"/>
      <c r="U317" s="28"/>
    </row>
    <row r="318" spans="1:21" s="27" customFormat="1" ht="18.75" customHeight="1" x14ac:dyDescent="0.25">
      <c r="A318" s="7">
        <v>33</v>
      </c>
      <c r="B318" s="8" t="s">
        <v>510</v>
      </c>
      <c r="C318" s="338">
        <v>2349440</v>
      </c>
      <c r="D318" s="120"/>
      <c r="E318" s="24"/>
      <c r="F318" s="74"/>
      <c r="G318" s="74">
        <v>1000</v>
      </c>
      <c r="H318" s="74">
        <v>2349440</v>
      </c>
      <c r="I318" s="120"/>
      <c r="J318" s="120"/>
      <c r="K318" s="120"/>
      <c r="L318" s="120"/>
      <c r="M318" s="120"/>
      <c r="N318" s="120"/>
      <c r="O318" s="120"/>
      <c r="P318" s="120"/>
      <c r="Q318" s="74"/>
      <c r="R318" s="157"/>
      <c r="U318" s="28"/>
    </row>
    <row r="319" spans="1:21" s="27" customFormat="1" ht="18.75" customHeight="1" x14ac:dyDescent="0.25">
      <c r="A319" s="7">
        <v>34</v>
      </c>
      <c r="B319" s="118" t="s">
        <v>679</v>
      </c>
      <c r="C319" s="338">
        <v>5872689</v>
      </c>
      <c r="D319" s="120"/>
      <c r="E319" s="24">
        <v>3</v>
      </c>
      <c r="F319" s="74">
        <v>5872689</v>
      </c>
      <c r="G319" s="74"/>
      <c r="H319" s="74"/>
      <c r="I319" s="120"/>
      <c r="J319" s="120"/>
      <c r="K319" s="120"/>
      <c r="L319" s="120"/>
      <c r="M319" s="120"/>
      <c r="N319" s="120"/>
      <c r="O319" s="120"/>
      <c r="P319" s="120"/>
      <c r="Q319" s="74"/>
      <c r="R319" s="157"/>
      <c r="U319" s="28"/>
    </row>
    <row r="320" spans="1:21" s="27" customFormat="1" ht="18.75" customHeight="1" x14ac:dyDescent="0.25">
      <c r="A320" s="7">
        <v>35</v>
      </c>
      <c r="B320" s="159" t="s">
        <v>680</v>
      </c>
      <c r="C320" s="338">
        <v>5872689</v>
      </c>
      <c r="D320" s="120"/>
      <c r="E320" s="24">
        <v>3</v>
      </c>
      <c r="F320" s="74">
        <v>5872689</v>
      </c>
      <c r="G320" s="74"/>
      <c r="H320" s="74"/>
      <c r="I320" s="120"/>
      <c r="J320" s="120"/>
      <c r="K320" s="120"/>
      <c r="L320" s="120"/>
      <c r="M320" s="120"/>
      <c r="N320" s="120"/>
      <c r="O320" s="120"/>
      <c r="P320" s="120"/>
      <c r="Q320" s="74"/>
      <c r="R320" s="157"/>
      <c r="U320" s="28"/>
    </row>
    <row r="321" spans="1:21" s="27" customFormat="1" ht="18.75" customHeight="1" x14ac:dyDescent="0.25">
      <c r="A321" s="7">
        <v>36</v>
      </c>
      <c r="B321" s="159" t="s">
        <v>1041</v>
      </c>
      <c r="C321" s="338">
        <v>3915126</v>
      </c>
      <c r="D321" s="120"/>
      <c r="E321" s="24">
        <v>2</v>
      </c>
      <c r="F321" s="74">
        <v>3915126</v>
      </c>
      <c r="G321" s="74"/>
      <c r="H321" s="74"/>
      <c r="I321" s="120"/>
      <c r="J321" s="120"/>
      <c r="K321" s="120"/>
      <c r="L321" s="120"/>
      <c r="M321" s="120"/>
      <c r="N321" s="120"/>
      <c r="O321" s="120"/>
      <c r="P321" s="120"/>
      <c r="Q321" s="74"/>
      <c r="R321" s="157"/>
      <c r="U321" s="28"/>
    </row>
    <row r="322" spans="1:21" s="27" customFormat="1" ht="18.75" customHeight="1" x14ac:dyDescent="0.25">
      <c r="A322" s="7">
        <v>37</v>
      </c>
      <c r="B322" s="159" t="s">
        <v>1042</v>
      </c>
      <c r="C322" s="338">
        <v>3379771.5</v>
      </c>
      <c r="D322" s="120"/>
      <c r="E322" s="24"/>
      <c r="F322" s="74"/>
      <c r="G322" s="74"/>
      <c r="H322" s="74"/>
      <c r="I322" s="120"/>
      <c r="J322" s="120"/>
      <c r="K322" s="120"/>
      <c r="L322" s="120"/>
      <c r="M322" s="120"/>
      <c r="N322" s="120"/>
      <c r="O322" s="120"/>
      <c r="P322" s="120"/>
      <c r="Q322" s="74">
        <v>3379771.5</v>
      </c>
      <c r="R322" s="157"/>
      <c r="U322" s="28"/>
    </row>
    <row r="323" spans="1:21" s="27" customFormat="1" ht="18.75" customHeight="1" x14ac:dyDescent="0.25">
      <c r="A323" s="7">
        <v>38</v>
      </c>
      <c r="B323" s="159" t="s">
        <v>515</v>
      </c>
      <c r="C323" s="338">
        <v>3915126</v>
      </c>
      <c r="D323" s="120"/>
      <c r="E323" s="24">
        <v>2</v>
      </c>
      <c r="F323" s="74">
        <v>3915126</v>
      </c>
      <c r="G323" s="74"/>
      <c r="H323" s="74"/>
      <c r="I323" s="120"/>
      <c r="J323" s="120"/>
      <c r="K323" s="120"/>
      <c r="L323" s="120"/>
      <c r="M323" s="120"/>
      <c r="N323" s="120"/>
      <c r="O323" s="120"/>
      <c r="P323" s="120"/>
      <c r="Q323" s="74"/>
      <c r="R323" s="157"/>
      <c r="U323" s="28"/>
    </row>
    <row r="324" spans="1:21" s="27" customFormat="1" ht="18.75" customHeight="1" x14ac:dyDescent="0.25">
      <c r="A324" s="7">
        <v>39</v>
      </c>
      <c r="B324" s="159" t="s">
        <v>685</v>
      </c>
      <c r="C324" s="338">
        <v>11745378</v>
      </c>
      <c r="D324" s="120"/>
      <c r="E324" s="24">
        <v>6</v>
      </c>
      <c r="F324" s="74">
        <v>11745378</v>
      </c>
      <c r="G324" s="74"/>
      <c r="H324" s="74"/>
      <c r="I324" s="120"/>
      <c r="J324" s="120"/>
      <c r="K324" s="120"/>
      <c r="L324" s="120"/>
      <c r="M324" s="120"/>
      <c r="N324" s="120"/>
      <c r="O324" s="120"/>
      <c r="P324" s="120"/>
      <c r="Q324" s="74"/>
      <c r="R324" s="157"/>
      <c r="U324" s="28"/>
    </row>
    <row r="325" spans="1:21" s="27" customFormat="1" ht="18.75" customHeight="1" x14ac:dyDescent="0.25">
      <c r="A325" s="7">
        <v>40</v>
      </c>
      <c r="B325" s="159" t="s">
        <v>686</v>
      </c>
      <c r="C325" s="338">
        <v>5872689</v>
      </c>
      <c r="D325" s="120"/>
      <c r="E325" s="24">
        <v>3</v>
      </c>
      <c r="F325" s="74">
        <v>5872689</v>
      </c>
      <c r="G325" s="74"/>
      <c r="H325" s="74"/>
      <c r="I325" s="120"/>
      <c r="J325" s="120"/>
      <c r="K325" s="120"/>
      <c r="L325" s="120"/>
      <c r="M325" s="120"/>
      <c r="N325" s="120"/>
      <c r="O325" s="120"/>
      <c r="P325" s="120"/>
      <c r="Q325" s="74"/>
      <c r="R325" s="157"/>
      <c r="U325" s="28"/>
    </row>
    <row r="326" spans="1:21" s="27" customFormat="1" ht="18.75" customHeight="1" x14ac:dyDescent="0.25">
      <c r="A326" s="7">
        <v>41</v>
      </c>
      <c r="B326" s="159" t="s">
        <v>687</v>
      </c>
      <c r="C326" s="338">
        <v>7830252</v>
      </c>
      <c r="D326" s="120"/>
      <c r="E326" s="24">
        <v>4</v>
      </c>
      <c r="F326" s="74">
        <v>7830252</v>
      </c>
      <c r="G326" s="74"/>
      <c r="H326" s="74"/>
      <c r="I326" s="120"/>
      <c r="J326" s="120"/>
      <c r="K326" s="120"/>
      <c r="L326" s="120"/>
      <c r="M326" s="120"/>
      <c r="N326" s="120"/>
      <c r="O326" s="120"/>
      <c r="P326" s="120"/>
      <c r="Q326" s="74"/>
      <c r="R326" s="157"/>
      <c r="U326" s="28"/>
    </row>
    <row r="327" spans="1:21" s="27" customFormat="1" ht="18.75" customHeight="1" x14ac:dyDescent="0.25">
      <c r="A327" s="7">
        <v>42</v>
      </c>
      <c r="B327" s="118" t="s">
        <v>690</v>
      </c>
      <c r="C327" s="338">
        <v>3915126</v>
      </c>
      <c r="D327" s="120"/>
      <c r="E327" s="24">
        <v>2</v>
      </c>
      <c r="F327" s="74">
        <v>3915126</v>
      </c>
      <c r="G327" s="74"/>
      <c r="H327" s="74"/>
      <c r="I327" s="120"/>
      <c r="J327" s="120"/>
      <c r="K327" s="120"/>
      <c r="L327" s="120"/>
      <c r="M327" s="120"/>
      <c r="N327" s="120"/>
      <c r="O327" s="120"/>
      <c r="P327" s="120"/>
      <c r="Q327" s="74"/>
      <c r="R327" s="157"/>
      <c r="U327" s="28"/>
    </row>
    <row r="328" spans="1:21" s="27" customFormat="1" ht="18.75" customHeight="1" x14ac:dyDescent="0.25">
      <c r="A328" s="7">
        <v>43</v>
      </c>
      <c r="B328" s="118" t="s">
        <v>692</v>
      </c>
      <c r="C328" s="338">
        <v>11745378</v>
      </c>
      <c r="D328" s="120"/>
      <c r="E328" s="24">
        <v>6</v>
      </c>
      <c r="F328" s="74">
        <v>11745378</v>
      </c>
      <c r="G328" s="74"/>
      <c r="H328" s="74"/>
      <c r="I328" s="120"/>
      <c r="J328" s="120"/>
      <c r="K328" s="120"/>
      <c r="L328" s="120"/>
      <c r="M328" s="120"/>
      <c r="N328" s="120"/>
      <c r="O328" s="120"/>
      <c r="P328" s="120"/>
      <c r="Q328" s="74"/>
      <c r="R328" s="157"/>
      <c r="U328" s="28"/>
    </row>
    <row r="329" spans="1:21" s="27" customFormat="1" ht="18.75" customHeight="1" x14ac:dyDescent="0.25">
      <c r="A329" s="7">
        <v>44</v>
      </c>
      <c r="B329" s="159" t="s">
        <v>694</v>
      </c>
      <c r="C329" s="338">
        <v>3915126</v>
      </c>
      <c r="D329" s="120"/>
      <c r="E329" s="24">
        <v>2</v>
      </c>
      <c r="F329" s="74">
        <v>3915126</v>
      </c>
      <c r="G329" s="74"/>
      <c r="H329" s="74"/>
      <c r="I329" s="120"/>
      <c r="J329" s="120"/>
      <c r="K329" s="120"/>
      <c r="L329" s="120"/>
      <c r="M329" s="120"/>
      <c r="N329" s="120"/>
      <c r="O329" s="120"/>
      <c r="P329" s="120"/>
      <c r="Q329" s="74"/>
      <c r="R329" s="157"/>
      <c r="U329" s="28"/>
    </row>
    <row r="330" spans="1:21" s="27" customFormat="1" ht="18.75" customHeight="1" x14ac:dyDescent="0.25">
      <c r="A330" s="7">
        <v>45</v>
      </c>
      <c r="B330" s="160" t="s">
        <v>952</v>
      </c>
      <c r="C330" s="338">
        <v>5872689</v>
      </c>
      <c r="D330" s="120"/>
      <c r="E330" s="24">
        <v>3</v>
      </c>
      <c r="F330" s="74">
        <v>5872689</v>
      </c>
      <c r="G330" s="74"/>
      <c r="H330" s="74"/>
      <c r="I330" s="120"/>
      <c r="J330" s="120"/>
      <c r="K330" s="120"/>
      <c r="L330" s="120"/>
      <c r="M330" s="120"/>
      <c r="N330" s="120"/>
      <c r="O330" s="120"/>
      <c r="P330" s="120"/>
      <c r="Q330" s="74"/>
      <c r="R330" s="157"/>
      <c r="U330" s="28"/>
    </row>
    <row r="331" spans="1:21" s="27" customFormat="1" ht="18.75" customHeight="1" x14ac:dyDescent="0.25">
      <c r="A331" s="7">
        <v>46</v>
      </c>
      <c r="B331" s="118" t="s">
        <v>795</v>
      </c>
      <c r="C331" s="338">
        <v>5872689</v>
      </c>
      <c r="D331" s="120"/>
      <c r="E331" s="24">
        <v>3</v>
      </c>
      <c r="F331" s="74">
        <v>5872689</v>
      </c>
      <c r="G331" s="74"/>
      <c r="H331" s="74"/>
      <c r="I331" s="120"/>
      <c r="J331" s="120"/>
      <c r="K331" s="120"/>
      <c r="L331" s="120"/>
      <c r="M331" s="120"/>
      <c r="N331" s="120"/>
      <c r="O331" s="120"/>
      <c r="P331" s="120"/>
      <c r="Q331" s="74"/>
      <c r="R331" s="157"/>
      <c r="U331" s="28"/>
    </row>
    <row r="332" spans="1:21" s="27" customFormat="1" ht="18.75" customHeight="1" x14ac:dyDescent="0.25">
      <c r="A332" s="7">
        <v>47</v>
      </c>
      <c r="B332" s="159" t="s">
        <v>908</v>
      </c>
      <c r="C332" s="338">
        <v>9787815</v>
      </c>
      <c r="D332" s="120"/>
      <c r="E332" s="24">
        <v>5</v>
      </c>
      <c r="F332" s="74">
        <v>9787815</v>
      </c>
      <c r="G332" s="74"/>
      <c r="H332" s="74"/>
      <c r="I332" s="120"/>
      <c r="J332" s="120"/>
      <c r="K332" s="120"/>
      <c r="L332" s="120"/>
      <c r="M332" s="120"/>
      <c r="N332" s="120"/>
      <c r="O332" s="120"/>
      <c r="P332" s="120"/>
      <c r="Q332" s="74"/>
      <c r="R332" s="157"/>
      <c r="U332" s="28"/>
    </row>
    <row r="333" spans="1:21" s="27" customFormat="1" ht="18.75" customHeight="1" x14ac:dyDescent="0.25">
      <c r="A333" s="7">
        <v>48</v>
      </c>
      <c r="B333" s="118" t="s">
        <v>1014</v>
      </c>
      <c r="C333" s="338">
        <v>3915126</v>
      </c>
      <c r="D333" s="120"/>
      <c r="E333" s="24">
        <v>2</v>
      </c>
      <c r="F333" s="74">
        <v>3915126</v>
      </c>
      <c r="G333" s="74"/>
      <c r="H333" s="74"/>
      <c r="I333" s="120"/>
      <c r="J333" s="120"/>
      <c r="K333" s="120"/>
      <c r="L333" s="120"/>
      <c r="M333" s="120"/>
      <c r="N333" s="120"/>
      <c r="O333" s="120"/>
      <c r="P333" s="120"/>
      <c r="Q333" s="74"/>
      <c r="R333" s="157"/>
      <c r="U333" s="28"/>
    </row>
    <row r="334" spans="1:21" s="27" customFormat="1" ht="18.75" customHeight="1" x14ac:dyDescent="0.25">
      <c r="A334" s="7">
        <v>49</v>
      </c>
      <c r="B334" s="118" t="s">
        <v>1016</v>
      </c>
      <c r="C334" s="338">
        <v>3915126</v>
      </c>
      <c r="D334" s="120"/>
      <c r="E334" s="24">
        <v>2</v>
      </c>
      <c r="F334" s="74">
        <v>3915126</v>
      </c>
      <c r="G334" s="74"/>
      <c r="H334" s="74"/>
      <c r="I334" s="120"/>
      <c r="J334" s="120"/>
      <c r="K334" s="120"/>
      <c r="L334" s="120"/>
      <c r="M334" s="120"/>
      <c r="N334" s="120"/>
      <c r="O334" s="120"/>
      <c r="P334" s="120"/>
      <c r="Q334" s="74"/>
      <c r="R334" s="157"/>
      <c r="U334" s="28"/>
    </row>
    <row r="335" spans="1:21" s="27" customFormat="1" ht="18.75" customHeight="1" x14ac:dyDescent="0.25">
      <c r="A335" s="7">
        <v>50</v>
      </c>
      <c r="B335" s="159" t="s">
        <v>698</v>
      </c>
      <c r="C335" s="338">
        <v>2399235.6800000002</v>
      </c>
      <c r="D335" s="120"/>
      <c r="E335" s="24"/>
      <c r="F335" s="74"/>
      <c r="G335" s="74">
        <v>866</v>
      </c>
      <c r="H335" s="74">
        <v>2399235.6800000002</v>
      </c>
      <c r="I335" s="120"/>
      <c r="J335" s="120"/>
      <c r="K335" s="120"/>
      <c r="L335" s="120"/>
      <c r="M335" s="120"/>
      <c r="N335" s="120"/>
      <c r="O335" s="120"/>
      <c r="P335" s="120"/>
      <c r="Q335" s="74"/>
      <c r="R335" s="157"/>
      <c r="U335" s="28"/>
    </row>
    <row r="336" spans="1:21" s="27" customFormat="1" ht="18.75" customHeight="1" x14ac:dyDescent="0.25">
      <c r="A336" s="7">
        <v>51</v>
      </c>
      <c r="B336" s="159" t="s">
        <v>863</v>
      </c>
      <c r="C336" s="338">
        <v>2396465.2000000002</v>
      </c>
      <c r="D336" s="120"/>
      <c r="E336" s="24"/>
      <c r="F336" s="74"/>
      <c r="G336" s="74">
        <v>865</v>
      </c>
      <c r="H336" s="74">
        <v>2396465.2000000002</v>
      </c>
      <c r="I336" s="120"/>
      <c r="J336" s="120"/>
      <c r="K336" s="120"/>
      <c r="L336" s="120"/>
      <c r="M336" s="120"/>
      <c r="N336" s="120"/>
      <c r="O336" s="120"/>
      <c r="P336" s="120"/>
      <c r="Q336" s="74"/>
      <c r="R336" s="157"/>
      <c r="U336" s="28"/>
    </row>
    <row r="337" spans="1:21" s="30" customFormat="1" ht="18.75" customHeight="1" x14ac:dyDescent="0.3">
      <c r="A337" s="62" t="s">
        <v>365</v>
      </c>
      <c r="B337" s="35"/>
      <c r="C337" s="339">
        <f>D337+F337+H337+J337+L337+N337+P337+Q337</f>
        <v>264132931.26200002</v>
      </c>
      <c r="D337" s="161">
        <f t="shared" ref="D337:Q337" si="27">SUM(D338:D388)</f>
        <v>6407099.7120000012</v>
      </c>
      <c r="E337" s="161">
        <f t="shared" si="27"/>
        <v>88</v>
      </c>
      <c r="F337" s="161">
        <f t="shared" si="27"/>
        <v>172265544</v>
      </c>
      <c r="G337" s="161">
        <f t="shared" si="27"/>
        <v>10648</v>
      </c>
      <c r="H337" s="161">
        <f t="shared" si="27"/>
        <v>26591105.680000003</v>
      </c>
      <c r="I337" s="161">
        <f t="shared" si="27"/>
        <v>0</v>
      </c>
      <c r="J337" s="161">
        <f t="shared" si="27"/>
        <v>0</v>
      </c>
      <c r="K337" s="161">
        <f t="shared" si="27"/>
        <v>0</v>
      </c>
      <c r="L337" s="161">
        <f t="shared" si="27"/>
        <v>0</v>
      </c>
      <c r="M337" s="161">
        <f t="shared" si="27"/>
        <v>0</v>
      </c>
      <c r="N337" s="161">
        <f t="shared" si="27"/>
        <v>0</v>
      </c>
      <c r="O337" s="161">
        <f t="shared" si="27"/>
        <v>0</v>
      </c>
      <c r="P337" s="161">
        <f t="shared" si="27"/>
        <v>0</v>
      </c>
      <c r="Q337" s="161">
        <f t="shared" si="27"/>
        <v>58869181.86999999</v>
      </c>
      <c r="R337" s="162"/>
    </row>
    <row r="338" spans="1:21" s="27" customFormat="1" ht="18.75" customHeight="1" x14ac:dyDescent="0.25">
      <c r="A338" s="7">
        <v>1</v>
      </c>
      <c r="B338" s="159" t="s">
        <v>1320</v>
      </c>
      <c r="C338" s="338">
        <v>2950896.64</v>
      </c>
      <c r="D338" s="120"/>
      <c r="E338" s="24"/>
      <c r="F338" s="74"/>
      <c r="G338" s="74">
        <v>1256</v>
      </c>
      <c r="H338" s="74">
        <v>2950896.64</v>
      </c>
      <c r="I338" s="120"/>
      <c r="J338" s="120"/>
      <c r="K338" s="120"/>
      <c r="L338" s="120"/>
      <c r="M338" s="120"/>
      <c r="N338" s="120"/>
      <c r="O338" s="120"/>
      <c r="P338" s="120"/>
      <c r="Q338" s="74"/>
      <c r="R338" s="157"/>
      <c r="U338" s="28"/>
    </row>
    <row r="339" spans="1:21" s="27" customFormat="1" ht="18.75" customHeight="1" x14ac:dyDescent="0.25">
      <c r="A339" s="7">
        <v>2</v>
      </c>
      <c r="B339" s="118" t="s">
        <v>484</v>
      </c>
      <c r="C339" s="338">
        <v>5024593.63</v>
      </c>
      <c r="D339" s="120"/>
      <c r="E339" s="24"/>
      <c r="F339" s="74"/>
      <c r="G339" s="74"/>
      <c r="H339" s="74"/>
      <c r="I339" s="120"/>
      <c r="J339" s="120"/>
      <c r="K339" s="120"/>
      <c r="L339" s="120"/>
      <c r="M339" s="120"/>
      <c r="N339" s="120"/>
      <c r="O339" s="120"/>
      <c r="P339" s="120"/>
      <c r="Q339" s="74">
        <v>5024593.63</v>
      </c>
      <c r="R339" s="157"/>
      <c r="U339" s="28"/>
    </row>
    <row r="340" spans="1:21" s="27" customFormat="1" ht="18.75" customHeight="1" x14ac:dyDescent="0.25">
      <c r="A340" s="7">
        <v>3</v>
      </c>
      <c r="B340" s="159" t="s">
        <v>783</v>
      </c>
      <c r="C340" s="338">
        <v>2800532.48</v>
      </c>
      <c r="D340" s="120"/>
      <c r="E340" s="24"/>
      <c r="F340" s="74"/>
      <c r="G340" s="74">
        <v>1192</v>
      </c>
      <c r="H340" s="74">
        <v>2800532.48</v>
      </c>
      <c r="I340" s="120"/>
      <c r="J340" s="120"/>
      <c r="K340" s="120"/>
      <c r="L340" s="120"/>
      <c r="M340" s="120"/>
      <c r="N340" s="120"/>
      <c r="O340" s="120"/>
      <c r="P340" s="120"/>
      <c r="Q340" s="74"/>
      <c r="R340" s="157"/>
      <c r="U340" s="28"/>
    </row>
    <row r="341" spans="1:21" s="27" customFormat="1" ht="18.75" customHeight="1" x14ac:dyDescent="0.25">
      <c r="A341" s="7">
        <v>4</v>
      </c>
      <c r="B341" s="118" t="s">
        <v>848</v>
      </c>
      <c r="C341" s="338">
        <v>5872689</v>
      </c>
      <c r="D341" s="120"/>
      <c r="E341" s="24">
        <v>3</v>
      </c>
      <c r="F341" s="74">
        <v>5872689</v>
      </c>
      <c r="G341" s="74"/>
      <c r="H341" s="74"/>
      <c r="I341" s="120"/>
      <c r="J341" s="120"/>
      <c r="K341" s="120"/>
      <c r="L341" s="120"/>
      <c r="M341" s="120"/>
      <c r="N341" s="120"/>
      <c r="O341" s="120"/>
      <c r="P341" s="120"/>
      <c r="Q341" s="74"/>
      <c r="R341" s="157"/>
      <c r="U341" s="28"/>
    </row>
    <row r="342" spans="1:21" s="27" customFormat="1" ht="18.75" customHeight="1" x14ac:dyDescent="0.25">
      <c r="A342" s="7">
        <v>5</v>
      </c>
      <c r="B342" s="118" t="s">
        <v>942</v>
      </c>
      <c r="C342" s="338">
        <v>13702941</v>
      </c>
      <c r="D342" s="120"/>
      <c r="E342" s="24">
        <v>7</v>
      </c>
      <c r="F342" s="74">
        <v>13702941</v>
      </c>
      <c r="G342" s="74"/>
      <c r="H342" s="74"/>
      <c r="I342" s="120"/>
      <c r="J342" s="120"/>
      <c r="K342" s="120"/>
      <c r="L342" s="120"/>
      <c r="M342" s="120"/>
      <c r="N342" s="120"/>
      <c r="O342" s="120"/>
      <c r="P342" s="120"/>
      <c r="Q342" s="74"/>
      <c r="R342" s="157"/>
      <c r="U342" s="28"/>
    </row>
    <row r="343" spans="1:21" s="27" customFormat="1" ht="18.75" customHeight="1" x14ac:dyDescent="0.25">
      <c r="A343" s="7">
        <v>6</v>
      </c>
      <c r="B343" s="158" t="s">
        <v>851</v>
      </c>
      <c r="C343" s="338">
        <v>2736005.5</v>
      </c>
      <c r="D343" s="120"/>
      <c r="E343" s="24"/>
      <c r="F343" s="74"/>
      <c r="G343" s="74"/>
      <c r="H343" s="74"/>
      <c r="I343" s="120"/>
      <c r="J343" s="120"/>
      <c r="K343" s="120"/>
      <c r="L343" s="120"/>
      <c r="M343" s="120"/>
      <c r="N343" s="120"/>
      <c r="O343" s="120"/>
      <c r="P343" s="120"/>
      <c r="Q343" s="74">
        <v>2736005.5</v>
      </c>
      <c r="R343" s="157"/>
      <c r="U343" s="28"/>
    </row>
    <row r="344" spans="1:21" s="27" customFormat="1" ht="18.75" customHeight="1" x14ac:dyDescent="0.25">
      <c r="A344" s="7">
        <v>7</v>
      </c>
      <c r="B344" s="118" t="s">
        <v>490</v>
      </c>
      <c r="C344" s="338">
        <v>1216240.72</v>
      </c>
      <c r="D344" s="120"/>
      <c r="E344" s="24"/>
      <c r="F344" s="74"/>
      <c r="G344" s="74">
        <v>439</v>
      </c>
      <c r="H344" s="74">
        <v>1216240.72</v>
      </c>
      <c r="I344" s="120"/>
      <c r="J344" s="120"/>
      <c r="K344" s="120"/>
      <c r="L344" s="120"/>
      <c r="M344" s="120"/>
      <c r="N344" s="120"/>
      <c r="O344" s="120"/>
      <c r="P344" s="120"/>
      <c r="Q344" s="74"/>
      <c r="R344" s="157"/>
      <c r="U344" s="28"/>
    </row>
    <row r="345" spans="1:21" s="27" customFormat="1" ht="18.75" customHeight="1" x14ac:dyDescent="0.25">
      <c r="A345" s="7">
        <v>8</v>
      </c>
      <c r="B345" s="118" t="s">
        <v>491</v>
      </c>
      <c r="C345" s="338">
        <v>1321518.96</v>
      </c>
      <c r="D345" s="120"/>
      <c r="E345" s="24"/>
      <c r="F345" s="74"/>
      <c r="G345" s="74">
        <v>477</v>
      </c>
      <c r="H345" s="74">
        <v>1321518.96</v>
      </c>
      <c r="I345" s="120"/>
      <c r="J345" s="120"/>
      <c r="K345" s="120"/>
      <c r="L345" s="120"/>
      <c r="M345" s="120"/>
      <c r="N345" s="120"/>
      <c r="O345" s="120"/>
      <c r="P345" s="120"/>
      <c r="Q345" s="74"/>
      <c r="R345" s="157"/>
      <c r="U345" s="28"/>
    </row>
    <row r="346" spans="1:21" s="27" customFormat="1" ht="18.75" customHeight="1" x14ac:dyDescent="0.25">
      <c r="A346" s="7">
        <v>9</v>
      </c>
      <c r="B346" s="118" t="s">
        <v>1038</v>
      </c>
      <c r="C346" s="338">
        <v>1110962.48</v>
      </c>
      <c r="D346" s="120"/>
      <c r="E346" s="24"/>
      <c r="F346" s="74"/>
      <c r="G346" s="74">
        <v>401</v>
      </c>
      <c r="H346" s="74">
        <v>1110962.48</v>
      </c>
      <c r="I346" s="120"/>
      <c r="J346" s="120"/>
      <c r="K346" s="120"/>
      <c r="L346" s="120"/>
      <c r="M346" s="120"/>
      <c r="N346" s="120"/>
      <c r="O346" s="120"/>
      <c r="P346" s="120"/>
      <c r="Q346" s="74"/>
      <c r="R346" s="157"/>
      <c r="U346" s="28"/>
    </row>
    <row r="347" spans="1:21" s="27" customFormat="1" ht="18.75" customHeight="1" x14ac:dyDescent="0.25">
      <c r="A347" s="7">
        <v>10</v>
      </c>
      <c r="B347" s="118" t="s">
        <v>495</v>
      </c>
      <c r="C347" s="338">
        <v>1684451.84</v>
      </c>
      <c r="D347" s="120"/>
      <c r="E347" s="24"/>
      <c r="F347" s="74"/>
      <c r="G347" s="74">
        <v>608</v>
      </c>
      <c r="H347" s="74">
        <v>1684451.84</v>
      </c>
      <c r="I347" s="120"/>
      <c r="J347" s="120"/>
      <c r="K347" s="120"/>
      <c r="L347" s="120"/>
      <c r="M347" s="120"/>
      <c r="N347" s="120"/>
      <c r="O347" s="120"/>
      <c r="P347" s="120"/>
      <c r="Q347" s="74"/>
      <c r="R347" s="157"/>
      <c r="U347" s="28"/>
    </row>
    <row r="348" spans="1:21" s="27" customFormat="1" ht="18.75" customHeight="1" x14ac:dyDescent="0.25">
      <c r="A348" s="7">
        <v>11</v>
      </c>
      <c r="B348" s="8" t="s">
        <v>496</v>
      </c>
      <c r="C348" s="338">
        <v>7403309</v>
      </c>
      <c r="D348" s="120"/>
      <c r="E348" s="24"/>
      <c r="F348" s="74"/>
      <c r="G348" s="74"/>
      <c r="H348" s="74"/>
      <c r="I348" s="120"/>
      <c r="J348" s="120"/>
      <c r="K348" s="120"/>
      <c r="L348" s="120"/>
      <c r="M348" s="120"/>
      <c r="N348" s="120"/>
      <c r="O348" s="120"/>
      <c r="P348" s="120"/>
      <c r="Q348" s="74">
        <v>7403309</v>
      </c>
      <c r="R348" s="157"/>
      <c r="U348" s="28"/>
    </row>
    <row r="349" spans="1:21" s="27" customFormat="1" ht="18.75" customHeight="1" x14ac:dyDescent="0.25">
      <c r="A349" s="7">
        <v>12</v>
      </c>
      <c r="B349" s="118" t="s">
        <v>902</v>
      </c>
      <c r="C349" s="338">
        <v>2473960.3199999998</v>
      </c>
      <c r="D349" s="120"/>
      <c r="E349" s="24"/>
      <c r="F349" s="74"/>
      <c r="G349" s="74">
        <v>1053</v>
      </c>
      <c r="H349" s="74">
        <v>2473960.3199999998</v>
      </c>
      <c r="I349" s="120"/>
      <c r="J349" s="120"/>
      <c r="K349" s="120"/>
      <c r="L349" s="120"/>
      <c r="M349" s="120"/>
      <c r="N349" s="120"/>
      <c r="O349" s="120"/>
      <c r="P349" s="120"/>
      <c r="Q349" s="74"/>
      <c r="R349" s="157"/>
      <c r="U349" s="28"/>
    </row>
    <row r="350" spans="1:21" s="27" customFormat="1" ht="18.75" customHeight="1" x14ac:dyDescent="0.25">
      <c r="A350" s="7">
        <v>13</v>
      </c>
      <c r="B350" s="159" t="s">
        <v>672</v>
      </c>
      <c r="C350" s="338">
        <v>11745378</v>
      </c>
      <c r="D350" s="120"/>
      <c r="E350" s="24">
        <v>6</v>
      </c>
      <c r="F350" s="74">
        <v>11745378</v>
      </c>
      <c r="G350" s="74"/>
      <c r="H350" s="74"/>
      <c r="I350" s="120"/>
      <c r="J350" s="120"/>
      <c r="K350" s="120"/>
      <c r="L350" s="120"/>
      <c r="M350" s="120"/>
      <c r="N350" s="120"/>
      <c r="O350" s="120"/>
      <c r="P350" s="120"/>
      <c r="Q350" s="74"/>
      <c r="R350" s="157"/>
      <c r="U350" s="28"/>
    </row>
    <row r="351" spans="1:21" s="27" customFormat="1" ht="18.75" customHeight="1" x14ac:dyDescent="0.25">
      <c r="A351" s="7">
        <v>14</v>
      </c>
      <c r="B351" s="118" t="s">
        <v>855</v>
      </c>
      <c r="C351" s="338">
        <v>9787815</v>
      </c>
      <c r="D351" s="120"/>
      <c r="E351" s="24">
        <v>5</v>
      </c>
      <c r="F351" s="74">
        <v>9787815</v>
      </c>
      <c r="G351" s="74"/>
      <c r="H351" s="74"/>
      <c r="I351" s="120"/>
      <c r="J351" s="120"/>
      <c r="K351" s="120"/>
      <c r="L351" s="120"/>
      <c r="M351" s="120"/>
      <c r="N351" s="120"/>
      <c r="O351" s="120"/>
      <c r="P351" s="120"/>
      <c r="Q351" s="74"/>
      <c r="R351" s="157"/>
      <c r="U351" s="28"/>
    </row>
    <row r="352" spans="1:21" s="27" customFormat="1" ht="18.75" customHeight="1" x14ac:dyDescent="0.25">
      <c r="A352" s="7">
        <v>15</v>
      </c>
      <c r="B352" s="159" t="s">
        <v>673</v>
      </c>
      <c r="C352" s="338">
        <v>4699491.8</v>
      </c>
      <c r="D352" s="120"/>
      <c r="E352" s="24"/>
      <c r="F352" s="74"/>
      <c r="G352" s="74"/>
      <c r="H352" s="74"/>
      <c r="I352" s="120"/>
      <c r="J352" s="120"/>
      <c r="K352" s="120"/>
      <c r="L352" s="120"/>
      <c r="M352" s="120"/>
      <c r="N352" s="120"/>
      <c r="O352" s="120"/>
      <c r="P352" s="120"/>
      <c r="Q352" s="74">
        <v>4699491.8</v>
      </c>
      <c r="R352" s="157"/>
      <c r="U352" s="28"/>
    </row>
    <row r="353" spans="1:21" s="27" customFormat="1" ht="18.75" customHeight="1" x14ac:dyDescent="0.25">
      <c r="A353" s="7">
        <v>16</v>
      </c>
      <c r="B353" s="118" t="s">
        <v>1006</v>
      </c>
      <c r="C353" s="338">
        <v>5085751.3999999994</v>
      </c>
      <c r="D353" s="120"/>
      <c r="E353" s="24"/>
      <c r="F353" s="74"/>
      <c r="G353" s="74"/>
      <c r="H353" s="74"/>
      <c r="I353" s="120"/>
      <c r="J353" s="120"/>
      <c r="K353" s="120"/>
      <c r="L353" s="120"/>
      <c r="M353" s="120"/>
      <c r="N353" s="120"/>
      <c r="O353" s="120"/>
      <c r="P353" s="120"/>
      <c r="Q353" s="74">
        <v>5085751.3999999994</v>
      </c>
      <c r="R353" s="157"/>
      <c r="U353" s="28"/>
    </row>
    <row r="354" spans="1:21" s="27" customFormat="1" ht="18.75" customHeight="1" x14ac:dyDescent="0.25">
      <c r="A354" s="7">
        <v>17</v>
      </c>
      <c r="B354" s="118" t="s">
        <v>858</v>
      </c>
      <c r="C354" s="338">
        <v>3011982.08</v>
      </c>
      <c r="D354" s="120"/>
      <c r="E354" s="24"/>
      <c r="F354" s="74"/>
      <c r="G354" s="74">
        <v>1282</v>
      </c>
      <c r="H354" s="74">
        <v>3011982.08</v>
      </c>
      <c r="I354" s="120"/>
      <c r="J354" s="120"/>
      <c r="K354" s="120"/>
      <c r="L354" s="120"/>
      <c r="M354" s="120"/>
      <c r="N354" s="120"/>
      <c r="O354" s="120"/>
      <c r="P354" s="120"/>
      <c r="Q354" s="74"/>
      <c r="R354" s="157"/>
      <c r="U354" s="28"/>
    </row>
    <row r="355" spans="1:21" s="27" customFormat="1" ht="18.75" customHeight="1" x14ac:dyDescent="0.25">
      <c r="A355" s="7">
        <v>18</v>
      </c>
      <c r="B355" s="118" t="s">
        <v>676</v>
      </c>
      <c r="C355" s="338">
        <v>11745378</v>
      </c>
      <c r="D355" s="120"/>
      <c r="E355" s="24">
        <v>6</v>
      </c>
      <c r="F355" s="74">
        <v>11745378</v>
      </c>
      <c r="G355" s="74"/>
      <c r="H355" s="74"/>
      <c r="I355" s="120"/>
      <c r="J355" s="120"/>
      <c r="K355" s="120"/>
      <c r="L355" s="120"/>
      <c r="M355" s="120"/>
      <c r="N355" s="120"/>
      <c r="O355" s="120"/>
      <c r="P355" s="120"/>
      <c r="Q355" s="74"/>
      <c r="R355" s="157"/>
      <c r="U355" s="28"/>
    </row>
    <row r="356" spans="1:21" s="27" customFormat="1" ht="21" customHeight="1" x14ac:dyDescent="0.25">
      <c r="A356" s="7">
        <v>19</v>
      </c>
      <c r="B356" s="8" t="s">
        <v>1623</v>
      </c>
      <c r="C356" s="338">
        <v>4120102.4</v>
      </c>
      <c r="D356" s="120"/>
      <c r="E356" s="24"/>
      <c r="F356" s="74"/>
      <c r="G356" s="74"/>
      <c r="H356" s="74"/>
      <c r="I356" s="120"/>
      <c r="J356" s="120"/>
      <c r="K356" s="120"/>
      <c r="L356" s="120"/>
      <c r="M356" s="120"/>
      <c r="N356" s="120"/>
      <c r="O356" s="120"/>
      <c r="P356" s="120"/>
      <c r="Q356" s="74">
        <v>4120102.4</v>
      </c>
      <c r="R356" s="157"/>
      <c r="U356" s="28"/>
    </row>
    <row r="357" spans="1:21" s="27" customFormat="1" ht="21" customHeight="1" x14ac:dyDescent="0.25">
      <c r="A357" s="7">
        <v>20</v>
      </c>
      <c r="B357" s="158" t="s">
        <v>1622</v>
      </c>
      <c r="C357" s="338">
        <v>2816476.25</v>
      </c>
      <c r="D357" s="120"/>
      <c r="E357" s="24"/>
      <c r="F357" s="74"/>
      <c r="G357" s="74"/>
      <c r="H357" s="74"/>
      <c r="I357" s="120"/>
      <c r="J357" s="120"/>
      <c r="K357" s="120"/>
      <c r="L357" s="120"/>
      <c r="M357" s="120"/>
      <c r="N357" s="120"/>
      <c r="O357" s="120"/>
      <c r="P357" s="120"/>
      <c r="Q357" s="74">
        <v>2816476.25</v>
      </c>
      <c r="R357" s="157"/>
      <c r="U357" s="28"/>
    </row>
    <row r="358" spans="1:21" s="27" customFormat="1" ht="39.75" customHeight="1" x14ac:dyDescent="0.25">
      <c r="A358" s="7">
        <v>21</v>
      </c>
      <c r="B358" s="160" t="s">
        <v>1489</v>
      </c>
      <c r="C358" s="338">
        <v>5872689</v>
      </c>
      <c r="D358" s="120"/>
      <c r="E358" s="24">
        <v>3</v>
      </c>
      <c r="F358" s="74">
        <v>5872689</v>
      </c>
      <c r="G358" s="74"/>
      <c r="H358" s="74"/>
      <c r="I358" s="120"/>
      <c r="J358" s="120"/>
      <c r="K358" s="120"/>
      <c r="L358" s="120"/>
      <c r="M358" s="120"/>
      <c r="N358" s="120"/>
      <c r="O358" s="120"/>
      <c r="P358" s="120"/>
      <c r="Q358" s="74"/>
      <c r="R358" s="157"/>
      <c r="U358" s="28"/>
    </row>
    <row r="359" spans="1:21" s="27" customFormat="1" ht="39.75" customHeight="1" x14ac:dyDescent="0.25">
      <c r="A359" s="7">
        <v>22</v>
      </c>
      <c r="B359" s="160" t="s">
        <v>1490</v>
      </c>
      <c r="C359" s="338">
        <v>5872689</v>
      </c>
      <c r="D359" s="120"/>
      <c r="E359" s="24">
        <v>3</v>
      </c>
      <c r="F359" s="74">
        <v>5872689</v>
      </c>
      <c r="G359" s="74"/>
      <c r="H359" s="74"/>
      <c r="I359" s="120"/>
      <c r="J359" s="120"/>
      <c r="K359" s="120"/>
      <c r="L359" s="120"/>
      <c r="M359" s="120"/>
      <c r="N359" s="120"/>
      <c r="O359" s="120"/>
      <c r="P359" s="120"/>
      <c r="Q359" s="74"/>
      <c r="R359" s="157"/>
      <c r="U359" s="28"/>
    </row>
    <row r="360" spans="1:21" s="27" customFormat="1" ht="18.75" customHeight="1" x14ac:dyDescent="0.25">
      <c r="A360" s="7">
        <v>23</v>
      </c>
      <c r="B360" s="118" t="s">
        <v>946</v>
      </c>
      <c r="C360" s="338">
        <v>7830252</v>
      </c>
      <c r="D360" s="120"/>
      <c r="E360" s="24">
        <v>4</v>
      </c>
      <c r="F360" s="74">
        <v>7830252</v>
      </c>
      <c r="G360" s="74"/>
      <c r="H360" s="74"/>
      <c r="I360" s="120"/>
      <c r="J360" s="120"/>
      <c r="K360" s="120"/>
      <c r="L360" s="120"/>
      <c r="M360" s="120"/>
      <c r="N360" s="120"/>
      <c r="O360" s="120"/>
      <c r="P360" s="120"/>
      <c r="Q360" s="74"/>
      <c r="R360" s="157"/>
      <c r="U360" s="28"/>
    </row>
    <row r="361" spans="1:21" s="27" customFormat="1" ht="18.75" customHeight="1" x14ac:dyDescent="0.25">
      <c r="A361" s="7">
        <v>24</v>
      </c>
      <c r="B361" s="159" t="s">
        <v>504</v>
      </c>
      <c r="C361" s="338">
        <v>3446477.12</v>
      </c>
      <c r="D361" s="120"/>
      <c r="E361" s="24"/>
      <c r="F361" s="74"/>
      <c r="G361" s="74">
        <v>1244</v>
      </c>
      <c r="H361" s="74">
        <v>3446477.12</v>
      </c>
      <c r="I361" s="120"/>
      <c r="J361" s="120"/>
      <c r="K361" s="120"/>
      <c r="L361" s="120"/>
      <c r="M361" s="120"/>
      <c r="N361" s="120"/>
      <c r="O361" s="120"/>
      <c r="P361" s="120"/>
      <c r="Q361" s="74"/>
      <c r="R361" s="157"/>
      <c r="U361" s="28"/>
    </row>
    <row r="362" spans="1:21" s="27" customFormat="1" ht="18.75" customHeight="1" x14ac:dyDescent="0.25">
      <c r="A362" s="7">
        <v>25</v>
      </c>
      <c r="B362" s="158" t="s">
        <v>678</v>
      </c>
      <c r="C362" s="338">
        <v>3437710.44</v>
      </c>
      <c r="D362" s="120"/>
      <c r="E362" s="24"/>
      <c r="F362" s="74"/>
      <c r="G362" s="74"/>
      <c r="H362" s="74"/>
      <c r="I362" s="120"/>
      <c r="J362" s="120"/>
      <c r="K362" s="120"/>
      <c r="L362" s="120"/>
      <c r="M362" s="120"/>
      <c r="N362" s="120"/>
      <c r="O362" s="120"/>
      <c r="P362" s="120"/>
      <c r="Q362" s="74">
        <v>3437710.44</v>
      </c>
      <c r="R362" s="157"/>
      <c r="U362" s="28"/>
    </row>
    <row r="363" spans="1:21" s="27" customFormat="1" ht="18.75" customHeight="1" x14ac:dyDescent="0.25">
      <c r="A363" s="7">
        <v>26</v>
      </c>
      <c r="B363" s="159" t="s">
        <v>905</v>
      </c>
      <c r="C363" s="338">
        <v>9787815</v>
      </c>
      <c r="D363" s="120"/>
      <c r="E363" s="24">
        <v>5</v>
      </c>
      <c r="F363" s="74">
        <v>9787815</v>
      </c>
      <c r="G363" s="74"/>
      <c r="H363" s="74"/>
      <c r="I363" s="120"/>
      <c r="J363" s="120"/>
      <c r="K363" s="120"/>
      <c r="L363" s="120"/>
      <c r="M363" s="120"/>
      <c r="N363" s="120"/>
      <c r="O363" s="120"/>
      <c r="P363" s="120"/>
      <c r="Q363" s="74"/>
      <c r="R363" s="157"/>
      <c r="U363" s="28"/>
    </row>
    <row r="364" spans="1:21" s="27" customFormat="1" ht="18.75" customHeight="1" x14ac:dyDescent="0.25">
      <c r="A364" s="7">
        <v>27</v>
      </c>
      <c r="B364" s="118" t="s">
        <v>507</v>
      </c>
      <c r="C364" s="338">
        <v>3154453.4</v>
      </c>
      <c r="D364" s="120"/>
      <c r="E364" s="24"/>
      <c r="F364" s="74"/>
      <c r="G364" s="74"/>
      <c r="H364" s="74"/>
      <c r="I364" s="120"/>
      <c r="J364" s="120"/>
      <c r="K364" s="120"/>
      <c r="L364" s="120"/>
      <c r="M364" s="120"/>
      <c r="N364" s="120"/>
      <c r="O364" s="120"/>
      <c r="P364" s="120"/>
      <c r="Q364" s="74">
        <v>3154453.4</v>
      </c>
      <c r="R364" s="157"/>
      <c r="U364" s="28"/>
    </row>
    <row r="365" spans="1:21" s="27" customFormat="1" ht="18.75" customHeight="1" x14ac:dyDescent="0.25">
      <c r="A365" s="7">
        <v>28</v>
      </c>
      <c r="B365" s="158" t="s">
        <v>508</v>
      </c>
      <c r="C365" s="338">
        <v>5021374.8</v>
      </c>
      <c r="D365" s="120"/>
      <c r="E365" s="24"/>
      <c r="F365" s="74"/>
      <c r="G365" s="74"/>
      <c r="H365" s="74"/>
      <c r="I365" s="120"/>
      <c r="J365" s="120"/>
      <c r="K365" s="120"/>
      <c r="L365" s="120"/>
      <c r="M365" s="120"/>
      <c r="N365" s="120"/>
      <c r="O365" s="120"/>
      <c r="P365" s="120"/>
      <c r="Q365" s="74">
        <v>5021374.8</v>
      </c>
      <c r="R365" s="157"/>
      <c r="U365" s="28"/>
    </row>
    <row r="366" spans="1:21" s="27" customFormat="1" ht="18.75" customHeight="1" x14ac:dyDescent="0.25">
      <c r="A366" s="7">
        <v>29</v>
      </c>
      <c r="B366" s="118" t="s">
        <v>950</v>
      </c>
      <c r="C366" s="338">
        <v>7830252</v>
      </c>
      <c r="D366" s="120"/>
      <c r="E366" s="24">
        <v>4</v>
      </c>
      <c r="F366" s="74">
        <v>7830252</v>
      </c>
      <c r="G366" s="74"/>
      <c r="H366" s="74"/>
      <c r="I366" s="120"/>
      <c r="J366" s="120"/>
      <c r="K366" s="120"/>
      <c r="L366" s="120"/>
      <c r="M366" s="120"/>
      <c r="N366" s="120"/>
      <c r="O366" s="120"/>
      <c r="P366" s="120"/>
      <c r="Q366" s="74"/>
      <c r="R366" s="157"/>
      <c r="U366" s="28"/>
    </row>
    <row r="367" spans="1:21" s="27" customFormat="1" ht="18.75" customHeight="1" x14ac:dyDescent="0.25">
      <c r="A367" s="7">
        <v>30</v>
      </c>
      <c r="B367" s="118" t="s">
        <v>681</v>
      </c>
      <c r="C367" s="338">
        <v>3926972.6</v>
      </c>
      <c r="D367" s="120"/>
      <c r="E367" s="24"/>
      <c r="F367" s="74"/>
      <c r="G367" s="74"/>
      <c r="H367" s="74"/>
      <c r="I367" s="120"/>
      <c r="J367" s="120"/>
      <c r="K367" s="120"/>
      <c r="L367" s="120"/>
      <c r="M367" s="120"/>
      <c r="N367" s="120"/>
      <c r="O367" s="120"/>
      <c r="P367" s="120"/>
      <c r="Q367" s="74">
        <v>3926972.6</v>
      </c>
      <c r="R367" s="157"/>
      <c r="U367" s="28"/>
    </row>
    <row r="368" spans="1:21" s="27" customFormat="1" ht="18.75" customHeight="1" x14ac:dyDescent="0.25">
      <c r="A368" s="7">
        <v>31</v>
      </c>
      <c r="B368" s="159" t="s">
        <v>682</v>
      </c>
      <c r="C368" s="338">
        <v>3154453.4</v>
      </c>
      <c r="D368" s="120"/>
      <c r="E368" s="24"/>
      <c r="F368" s="74"/>
      <c r="G368" s="74"/>
      <c r="H368" s="74"/>
      <c r="I368" s="120"/>
      <c r="J368" s="120"/>
      <c r="K368" s="120"/>
      <c r="L368" s="120"/>
      <c r="M368" s="120"/>
      <c r="N368" s="120"/>
      <c r="O368" s="120"/>
      <c r="P368" s="120"/>
      <c r="Q368" s="74">
        <v>3154453.4</v>
      </c>
      <c r="R368" s="157"/>
      <c r="U368" s="28"/>
    </row>
    <row r="369" spans="1:21" s="27" customFormat="1" ht="18.75" customHeight="1" x14ac:dyDescent="0.25">
      <c r="A369" s="7">
        <v>32</v>
      </c>
      <c r="B369" s="118" t="s">
        <v>511</v>
      </c>
      <c r="C369" s="338">
        <v>1579173.6</v>
      </c>
      <c r="D369" s="120"/>
      <c r="E369" s="24"/>
      <c r="F369" s="74"/>
      <c r="G369" s="74">
        <v>570</v>
      </c>
      <c r="H369" s="74">
        <v>1579173.6</v>
      </c>
      <c r="I369" s="120"/>
      <c r="J369" s="120"/>
      <c r="K369" s="120"/>
      <c r="L369" s="120"/>
      <c r="M369" s="120"/>
      <c r="N369" s="120"/>
      <c r="O369" s="120"/>
      <c r="P369" s="120"/>
      <c r="Q369" s="74"/>
      <c r="R369" s="157"/>
      <c r="U369" s="28"/>
    </row>
    <row r="370" spans="1:21" s="27" customFormat="1" ht="18.75" customHeight="1" x14ac:dyDescent="0.25">
      <c r="A370" s="7">
        <v>33</v>
      </c>
      <c r="B370" s="160" t="s">
        <v>980</v>
      </c>
      <c r="C370" s="338">
        <v>5872689</v>
      </c>
      <c r="D370" s="120"/>
      <c r="E370" s="24">
        <v>3</v>
      </c>
      <c r="F370" s="74">
        <v>5872689</v>
      </c>
      <c r="G370" s="74"/>
      <c r="H370" s="74"/>
      <c r="I370" s="120"/>
      <c r="J370" s="120"/>
      <c r="K370" s="120"/>
      <c r="L370" s="120"/>
      <c r="M370" s="120"/>
      <c r="N370" s="120"/>
      <c r="O370" s="120"/>
      <c r="P370" s="120"/>
      <c r="Q370" s="74"/>
      <c r="R370" s="157"/>
      <c r="U370" s="28"/>
    </row>
    <row r="371" spans="1:21" s="27" customFormat="1" ht="18.75" customHeight="1" x14ac:dyDescent="0.25">
      <c r="A371" s="7">
        <v>34</v>
      </c>
      <c r="B371" s="118" t="s">
        <v>512</v>
      </c>
      <c r="C371" s="338">
        <v>1957563</v>
      </c>
      <c r="D371" s="120"/>
      <c r="E371" s="24">
        <v>1</v>
      </c>
      <c r="F371" s="74">
        <v>1957563</v>
      </c>
      <c r="G371" s="74"/>
      <c r="H371" s="74"/>
      <c r="I371" s="120"/>
      <c r="J371" s="120"/>
      <c r="K371" s="120"/>
      <c r="L371" s="120"/>
      <c r="M371" s="120"/>
      <c r="N371" s="120"/>
      <c r="O371" s="120"/>
      <c r="P371" s="120"/>
      <c r="Q371" s="74"/>
      <c r="R371" s="157"/>
      <c r="U371" s="28"/>
    </row>
    <row r="372" spans="1:21" s="27" customFormat="1" ht="18.75" customHeight="1" x14ac:dyDescent="0.25">
      <c r="A372" s="7">
        <v>35</v>
      </c>
      <c r="B372" s="118" t="s">
        <v>684</v>
      </c>
      <c r="C372" s="338">
        <v>6407099.7120000012</v>
      </c>
      <c r="D372" s="120">
        <v>6407099.7120000012</v>
      </c>
      <c r="E372" s="24"/>
      <c r="F372" s="74"/>
      <c r="G372" s="74"/>
      <c r="H372" s="74"/>
      <c r="I372" s="120"/>
      <c r="J372" s="120"/>
      <c r="K372" s="120"/>
      <c r="L372" s="120"/>
      <c r="M372" s="120"/>
      <c r="N372" s="120"/>
      <c r="O372" s="120"/>
      <c r="P372" s="120"/>
      <c r="Q372" s="74"/>
      <c r="R372" s="157"/>
      <c r="U372" s="28"/>
    </row>
    <row r="373" spans="1:21" s="27" customFormat="1" ht="18.75" customHeight="1" x14ac:dyDescent="0.25">
      <c r="A373" s="7">
        <v>36</v>
      </c>
      <c r="B373" s="159" t="s">
        <v>513</v>
      </c>
      <c r="C373" s="338">
        <v>13702941</v>
      </c>
      <c r="D373" s="120"/>
      <c r="E373" s="24">
        <v>7</v>
      </c>
      <c r="F373" s="74">
        <v>13702941</v>
      </c>
      <c r="G373" s="74"/>
      <c r="H373" s="74"/>
      <c r="I373" s="120"/>
      <c r="J373" s="120"/>
      <c r="K373" s="120"/>
      <c r="L373" s="120"/>
      <c r="M373" s="120"/>
      <c r="N373" s="120"/>
      <c r="O373" s="120"/>
      <c r="P373" s="120"/>
      <c r="Q373" s="74"/>
      <c r="R373" s="157"/>
      <c r="U373" s="28"/>
    </row>
    <row r="374" spans="1:21" s="27" customFormat="1" ht="18.75" customHeight="1" x14ac:dyDescent="0.25">
      <c r="A374" s="7">
        <v>37</v>
      </c>
      <c r="B374" s="159" t="s">
        <v>514</v>
      </c>
      <c r="C374" s="338">
        <v>3915126</v>
      </c>
      <c r="D374" s="120"/>
      <c r="E374" s="24">
        <v>2</v>
      </c>
      <c r="F374" s="74">
        <v>3915126</v>
      </c>
      <c r="G374" s="74"/>
      <c r="H374" s="74"/>
      <c r="I374" s="120"/>
      <c r="J374" s="120"/>
      <c r="K374" s="120"/>
      <c r="L374" s="120"/>
      <c r="M374" s="120"/>
      <c r="N374" s="120"/>
      <c r="O374" s="120"/>
      <c r="P374" s="120"/>
      <c r="Q374" s="74"/>
      <c r="R374" s="157"/>
      <c r="U374" s="28"/>
    </row>
    <row r="375" spans="1:21" s="27" customFormat="1" ht="18.75" customHeight="1" x14ac:dyDescent="0.25">
      <c r="A375" s="7">
        <v>38</v>
      </c>
      <c r="B375" s="118" t="s">
        <v>688</v>
      </c>
      <c r="C375" s="338">
        <v>7830252</v>
      </c>
      <c r="D375" s="120"/>
      <c r="E375" s="24">
        <v>4</v>
      </c>
      <c r="F375" s="74">
        <v>7830252</v>
      </c>
      <c r="G375" s="74"/>
      <c r="H375" s="74"/>
      <c r="I375" s="120"/>
      <c r="J375" s="120"/>
      <c r="K375" s="120"/>
      <c r="L375" s="120"/>
      <c r="M375" s="120"/>
      <c r="N375" s="120"/>
      <c r="O375" s="120"/>
      <c r="P375" s="120"/>
      <c r="Q375" s="74"/>
      <c r="R375" s="157"/>
      <c r="U375" s="28"/>
    </row>
    <row r="376" spans="1:21" s="27" customFormat="1" ht="18.75" customHeight="1" x14ac:dyDescent="0.25">
      <c r="A376" s="7">
        <v>39</v>
      </c>
      <c r="B376" s="159" t="s">
        <v>689</v>
      </c>
      <c r="C376" s="338">
        <v>3915126</v>
      </c>
      <c r="D376" s="120"/>
      <c r="E376" s="24">
        <v>2</v>
      </c>
      <c r="F376" s="74">
        <v>3915126</v>
      </c>
      <c r="G376" s="74"/>
      <c r="H376" s="74"/>
      <c r="I376" s="120"/>
      <c r="J376" s="120"/>
      <c r="K376" s="120"/>
      <c r="L376" s="120"/>
      <c r="M376" s="120"/>
      <c r="N376" s="120"/>
      <c r="O376" s="120"/>
      <c r="P376" s="120"/>
      <c r="Q376" s="74"/>
      <c r="R376" s="157"/>
      <c r="U376" s="28"/>
    </row>
    <row r="377" spans="1:21" s="27" customFormat="1" ht="18.75" customHeight="1" x14ac:dyDescent="0.25">
      <c r="A377" s="7">
        <v>40</v>
      </c>
      <c r="B377" s="159" t="s">
        <v>691</v>
      </c>
      <c r="C377" s="338">
        <v>3915126</v>
      </c>
      <c r="D377" s="120"/>
      <c r="E377" s="24">
        <v>2</v>
      </c>
      <c r="F377" s="74">
        <v>3915126</v>
      </c>
      <c r="G377" s="74"/>
      <c r="H377" s="74"/>
      <c r="I377" s="120"/>
      <c r="J377" s="120"/>
      <c r="K377" s="120"/>
      <c r="L377" s="120"/>
      <c r="M377" s="120"/>
      <c r="N377" s="120"/>
      <c r="O377" s="120"/>
      <c r="P377" s="120"/>
      <c r="Q377" s="74"/>
      <c r="R377" s="157"/>
      <c r="U377" s="28"/>
    </row>
    <row r="378" spans="1:21" s="27" customFormat="1" ht="18.75" customHeight="1" x14ac:dyDescent="0.25">
      <c r="A378" s="7">
        <v>41</v>
      </c>
      <c r="B378" s="159" t="s">
        <v>693</v>
      </c>
      <c r="C378" s="338">
        <v>7830252</v>
      </c>
      <c r="D378" s="120"/>
      <c r="E378" s="24">
        <v>4</v>
      </c>
      <c r="F378" s="74">
        <v>7830252</v>
      </c>
      <c r="G378" s="74"/>
      <c r="H378" s="74"/>
      <c r="I378" s="120"/>
      <c r="J378" s="120"/>
      <c r="K378" s="120"/>
      <c r="L378" s="120"/>
      <c r="M378" s="120"/>
      <c r="N378" s="120"/>
      <c r="O378" s="120"/>
      <c r="P378" s="120"/>
      <c r="Q378" s="74"/>
      <c r="R378" s="157"/>
      <c r="U378" s="28"/>
    </row>
    <row r="379" spans="1:21" s="27" customFormat="1" ht="18.75" customHeight="1" x14ac:dyDescent="0.25">
      <c r="A379" s="7">
        <v>42</v>
      </c>
      <c r="B379" s="159" t="s">
        <v>695</v>
      </c>
      <c r="C379" s="338">
        <v>5872689</v>
      </c>
      <c r="D379" s="120"/>
      <c r="E379" s="24">
        <v>3</v>
      </c>
      <c r="F379" s="74">
        <v>5872689</v>
      </c>
      <c r="G379" s="74"/>
      <c r="H379" s="74"/>
      <c r="I379" s="120"/>
      <c r="J379" s="120"/>
      <c r="K379" s="120"/>
      <c r="L379" s="120"/>
      <c r="M379" s="120"/>
      <c r="N379" s="120"/>
      <c r="O379" s="120"/>
      <c r="P379" s="120"/>
      <c r="Q379" s="74"/>
      <c r="R379" s="157"/>
      <c r="U379" s="28"/>
    </row>
    <row r="380" spans="1:21" s="27" customFormat="1" ht="18.75" customHeight="1" x14ac:dyDescent="0.25">
      <c r="A380" s="7">
        <v>43</v>
      </c>
      <c r="B380" s="158" t="s">
        <v>696</v>
      </c>
      <c r="C380" s="338">
        <v>3701654.5</v>
      </c>
      <c r="D380" s="120"/>
      <c r="E380" s="24"/>
      <c r="F380" s="74"/>
      <c r="G380" s="74"/>
      <c r="H380" s="74"/>
      <c r="I380" s="120"/>
      <c r="J380" s="120"/>
      <c r="K380" s="120"/>
      <c r="L380" s="120"/>
      <c r="M380" s="120"/>
      <c r="N380" s="120"/>
      <c r="O380" s="120"/>
      <c r="P380" s="120"/>
      <c r="Q380" s="74">
        <v>3701654.5</v>
      </c>
      <c r="R380" s="157"/>
      <c r="U380" s="28"/>
    </row>
    <row r="381" spans="1:21" s="27" customFormat="1" ht="18.75" customHeight="1" x14ac:dyDescent="0.25">
      <c r="A381" s="7">
        <v>44</v>
      </c>
      <c r="B381" s="118" t="s">
        <v>907</v>
      </c>
      <c r="C381" s="338">
        <v>7830252</v>
      </c>
      <c r="D381" s="120"/>
      <c r="E381" s="24">
        <v>4</v>
      </c>
      <c r="F381" s="74">
        <v>7830252</v>
      </c>
      <c r="G381" s="74"/>
      <c r="H381" s="74"/>
      <c r="I381" s="120"/>
      <c r="J381" s="120"/>
      <c r="K381" s="120"/>
      <c r="L381" s="120"/>
      <c r="M381" s="120"/>
      <c r="N381" s="120"/>
      <c r="O381" s="120"/>
      <c r="P381" s="120"/>
      <c r="Q381" s="74"/>
      <c r="R381" s="157"/>
      <c r="U381" s="28"/>
    </row>
    <row r="382" spans="1:21" s="27" customFormat="1" ht="18.75" customHeight="1" x14ac:dyDescent="0.25">
      <c r="A382" s="7">
        <v>45</v>
      </c>
      <c r="B382" s="159" t="s">
        <v>951</v>
      </c>
      <c r="C382" s="338">
        <v>5872689</v>
      </c>
      <c r="D382" s="120"/>
      <c r="E382" s="24">
        <v>3</v>
      </c>
      <c r="F382" s="74">
        <v>5872689</v>
      </c>
      <c r="G382" s="74"/>
      <c r="H382" s="74"/>
      <c r="I382" s="120"/>
      <c r="J382" s="120"/>
      <c r="K382" s="120"/>
      <c r="L382" s="120"/>
      <c r="M382" s="120"/>
      <c r="N382" s="120"/>
      <c r="O382" s="120"/>
      <c r="P382" s="120"/>
      <c r="Q382" s="74"/>
      <c r="R382" s="157"/>
      <c r="U382" s="28"/>
    </row>
    <row r="383" spans="1:21" s="27" customFormat="1" ht="18.75" customHeight="1" x14ac:dyDescent="0.25">
      <c r="A383" s="7">
        <v>46</v>
      </c>
      <c r="B383" s="158" t="s">
        <v>1013</v>
      </c>
      <c r="C383" s="338">
        <v>2736005.5</v>
      </c>
      <c r="D383" s="120"/>
      <c r="E383" s="24"/>
      <c r="F383" s="74"/>
      <c r="G383" s="74"/>
      <c r="H383" s="74"/>
      <c r="I383" s="120"/>
      <c r="J383" s="120"/>
      <c r="K383" s="120"/>
      <c r="L383" s="120"/>
      <c r="M383" s="120"/>
      <c r="N383" s="120"/>
      <c r="O383" s="120"/>
      <c r="P383" s="120"/>
      <c r="Q383" s="74">
        <v>2736005.5</v>
      </c>
      <c r="R383" s="157"/>
      <c r="U383" s="28"/>
    </row>
    <row r="384" spans="1:21" s="27" customFormat="1" ht="18.75" customHeight="1" x14ac:dyDescent="0.25">
      <c r="A384" s="7">
        <v>47</v>
      </c>
      <c r="B384" s="118" t="s">
        <v>1043</v>
      </c>
      <c r="C384" s="143">
        <v>5872689</v>
      </c>
      <c r="D384" s="120"/>
      <c r="E384" s="24">
        <v>3</v>
      </c>
      <c r="F384" s="74">
        <v>5872689</v>
      </c>
      <c r="G384" s="74"/>
      <c r="H384" s="74"/>
      <c r="I384" s="120"/>
      <c r="J384" s="120"/>
      <c r="K384" s="120"/>
      <c r="L384" s="120"/>
      <c r="M384" s="120"/>
      <c r="N384" s="120"/>
      <c r="O384" s="120"/>
      <c r="P384" s="120"/>
      <c r="Q384" s="74"/>
      <c r="R384" s="157"/>
      <c r="U384" s="28"/>
    </row>
    <row r="385" spans="1:21" s="27" customFormat="1" ht="18.75" customHeight="1" x14ac:dyDescent="0.25">
      <c r="A385" s="7">
        <v>48</v>
      </c>
      <c r="B385" s="118" t="s">
        <v>982</v>
      </c>
      <c r="C385" s="338">
        <v>2044012.8</v>
      </c>
      <c r="D385" s="120"/>
      <c r="E385" s="24"/>
      <c r="F385" s="74"/>
      <c r="G385" s="74">
        <v>870</v>
      </c>
      <c r="H385" s="74">
        <v>2044012.8</v>
      </c>
      <c r="I385" s="120"/>
      <c r="J385" s="120"/>
      <c r="K385" s="120"/>
      <c r="L385" s="120"/>
      <c r="M385" s="120"/>
      <c r="N385" s="120"/>
      <c r="O385" s="120"/>
      <c r="P385" s="120"/>
      <c r="Q385" s="74"/>
      <c r="R385" s="157"/>
      <c r="U385" s="28"/>
    </row>
    <row r="386" spans="1:21" s="27" customFormat="1" ht="18.75" customHeight="1" x14ac:dyDescent="0.25">
      <c r="A386" s="7">
        <v>49</v>
      </c>
      <c r="B386" s="158" t="s">
        <v>1045</v>
      </c>
      <c r="C386" s="338">
        <v>1850827.25</v>
      </c>
      <c r="D386" s="120"/>
      <c r="E386" s="24"/>
      <c r="F386" s="74"/>
      <c r="G386" s="74"/>
      <c r="H386" s="74"/>
      <c r="I386" s="120"/>
      <c r="J386" s="120"/>
      <c r="K386" s="120"/>
      <c r="L386" s="120"/>
      <c r="M386" s="120"/>
      <c r="N386" s="120"/>
      <c r="O386" s="120"/>
      <c r="P386" s="120"/>
      <c r="Q386" s="74">
        <v>1850827.25</v>
      </c>
      <c r="R386" s="157"/>
      <c r="U386" s="28"/>
    </row>
    <row r="387" spans="1:21" s="27" customFormat="1" ht="18.75" customHeight="1" x14ac:dyDescent="0.25">
      <c r="A387" s="7">
        <v>50</v>
      </c>
      <c r="B387" s="163" t="s">
        <v>1047</v>
      </c>
      <c r="C387" s="338">
        <v>2950896.64</v>
      </c>
      <c r="D387" s="120"/>
      <c r="E387" s="24"/>
      <c r="F387" s="74"/>
      <c r="G387" s="74">
        <v>1256</v>
      </c>
      <c r="H387" s="74">
        <v>2950896.64</v>
      </c>
      <c r="I387" s="120"/>
      <c r="J387" s="120"/>
      <c r="K387" s="120"/>
      <c r="L387" s="120"/>
      <c r="M387" s="120"/>
      <c r="N387" s="120"/>
      <c r="O387" s="120"/>
      <c r="P387" s="120"/>
      <c r="Q387" s="74"/>
      <c r="R387" s="157"/>
      <c r="U387" s="28"/>
    </row>
    <row r="388" spans="1:21" s="27" customFormat="1" ht="18.75" customHeight="1" x14ac:dyDescent="0.25">
      <c r="A388" s="7">
        <v>51</v>
      </c>
      <c r="B388" s="118" t="s">
        <v>796</v>
      </c>
      <c r="C388" s="338">
        <v>7830252</v>
      </c>
      <c r="D388" s="120"/>
      <c r="E388" s="24">
        <v>4</v>
      </c>
      <c r="F388" s="74">
        <v>7830252</v>
      </c>
      <c r="G388" s="74"/>
      <c r="H388" s="74"/>
      <c r="I388" s="120"/>
      <c r="J388" s="120"/>
      <c r="K388" s="120"/>
      <c r="L388" s="120"/>
      <c r="M388" s="120"/>
      <c r="N388" s="120"/>
      <c r="O388" s="120"/>
      <c r="P388" s="120"/>
      <c r="Q388" s="74"/>
      <c r="R388" s="157"/>
      <c r="U388" s="28"/>
    </row>
    <row r="389" spans="1:21" s="30" customFormat="1" ht="18.75" customHeight="1" x14ac:dyDescent="0.3">
      <c r="A389" s="62" t="s">
        <v>366</v>
      </c>
      <c r="B389" s="35"/>
      <c r="C389" s="339">
        <f>D389+F389+H389+J389+L389+N389+P389+Q389</f>
        <v>162456549.90499997</v>
      </c>
      <c r="D389" s="161">
        <f>SUM(D390:D443)</f>
        <v>10691939.174000001</v>
      </c>
      <c r="E389" s="161">
        <f t="shared" ref="E389:Q389" si="28">SUM(E390:E443)</f>
        <v>23</v>
      </c>
      <c r="F389" s="161">
        <f t="shared" si="28"/>
        <v>45023949</v>
      </c>
      <c r="G389" s="161">
        <f t="shared" si="28"/>
        <v>30036</v>
      </c>
      <c r="H389" s="161">
        <f t="shared" si="28"/>
        <v>76428656.639999986</v>
      </c>
      <c r="I389" s="161">
        <f t="shared" si="28"/>
        <v>528</v>
      </c>
      <c r="J389" s="161">
        <f t="shared" si="28"/>
        <v>2963465.8949999996</v>
      </c>
      <c r="K389" s="161">
        <f t="shared" si="28"/>
        <v>2560</v>
      </c>
      <c r="L389" s="161">
        <f t="shared" si="28"/>
        <v>10084974.48</v>
      </c>
      <c r="M389" s="161">
        <f t="shared" si="28"/>
        <v>0</v>
      </c>
      <c r="N389" s="161">
        <f t="shared" si="28"/>
        <v>6158601.216</v>
      </c>
      <c r="O389" s="161">
        <f t="shared" si="28"/>
        <v>0</v>
      </c>
      <c r="P389" s="161">
        <f t="shared" si="28"/>
        <v>0</v>
      </c>
      <c r="Q389" s="161">
        <f t="shared" si="28"/>
        <v>11104963.5</v>
      </c>
      <c r="R389" s="162"/>
    </row>
    <row r="390" spans="1:21" s="27" customFormat="1" ht="18.75" customHeight="1" x14ac:dyDescent="0.25">
      <c r="A390" s="7">
        <v>1</v>
      </c>
      <c r="B390" s="159" t="s">
        <v>1321</v>
      </c>
      <c r="C390" s="338">
        <v>2671313.2800000003</v>
      </c>
      <c r="D390" s="120"/>
      <c r="E390" s="24"/>
      <c r="F390" s="74"/>
      <c r="G390" s="74">
        <v>1137</v>
      </c>
      <c r="H390" s="74">
        <v>2671313.2800000003</v>
      </c>
      <c r="I390" s="120"/>
      <c r="J390" s="120"/>
      <c r="K390" s="120"/>
      <c r="L390" s="120"/>
      <c r="M390" s="120"/>
      <c r="N390" s="120"/>
      <c r="O390" s="120"/>
      <c r="P390" s="120"/>
      <c r="Q390" s="74"/>
      <c r="R390" s="157"/>
      <c r="T390" s="29"/>
      <c r="U390" s="28"/>
    </row>
    <row r="391" spans="1:21" s="27" customFormat="1" ht="18.75" customHeight="1" x14ac:dyDescent="0.25">
      <c r="A391" s="7">
        <v>2</v>
      </c>
      <c r="B391" s="118" t="s">
        <v>669</v>
      </c>
      <c r="C391" s="338">
        <v>1207929.28</v>
      </c>
      <c r="D391" s="120"/>
      <c r="E391" s="24"/>
      <c r="F391" s="74"/>
      <c r="G391" s="74">
        <v>436</v>
      </c>
      <c r="H391" s="74">
        <v>1207929.28</v>
      </c>
      <c r="I391" s="120"/>
      <c r="J391" s="120"/>
      <c r="K391" s="120"/>
      <c r="L391" s="120"/>
      <c r="M391" s="120"/>
      <c r="N391" s="120"/>
      <c r="O391" s="120"/>
      <c r="P391" s="120"/>
      <c r="Q391" s="74"/>
      <c r="R391" s="157"/>
      <c r="U391" s="28"/>
    </row>
    <row r="392" spans="1:21" s="27" customFormat="1" ht="18.75" customHeight="1" x14ac:dyDescent="0.25">
      <c r="A392" s="7">
        <v>3</v>
      </c>
      <c r="B392" s="158" t="s">
        <v>485</v>
      </c>
      <c r="C392" s="338">
        <v>16846012.240000002</v>
      </c>
      <c r="D392" s="120"/>
      <c r="E392" s="24">
        <v>6</v>
      </c>
      <c r="F392" s="74">
        <v>11745378</v>
      </c>
      <c r="G392" s="74">
        <v>2171</v>
      </c>
      <c r="H392" s="74">
        <v>5100634.24</v>
      </c>
      <c r="I392" s="120"/>
      <c r="J392" s="120"/>
      <c r="K392" s="120"/>
      <c r="L392" s="120"/>
      <c r="M392" s="120"/>
      <c r="N392" s="120"/>
      <c r="O392" s="120"/>
      <c r="P392" s="120"/>
      <c r="Q392" s="74"/>
      <c r="R392" s="157"/>
      <c r="U392" s="28"/>
    </row>
    <row r="393" spans="1:21" s="27" customFormat="1" ht="18.75" customHeight="1" x14ac:dyDescent="0.25">
      <c r="A393" s="7">
        <v>4</v>
      </c>
      <c r="B393" s="159" t="s">
        <v>670</v>
      </c>
      <c r="C393" s="338">
        <v>5412904.1720000003</v>
      </c>
      <c r="D393" s="120"/>
      <c r="E393" s="24"/>
      <c r="F393" s="74"/>
      <c r="G393" s="74">
        <v>948</v>
      </c>
      <c r="H393" s="74">
        <v>2626415.04</v>
      </c>
      <c r="I393" s="120"/>
      <c r="J393" s="120">
        <v>458723.56400000001</v>
      </c>
      <c r="K393" s="120"/>
      <c r="L393" s="120">
        <v>1135036.2240000002</v>
      </c>
      <c r="M393" s="120"/>
      <c r="N393" s="120">
        <v>1192729.344</v>
      </c>
      <c r="O393" s="120"/>
      <c r="P393" s="120"/>
      <c r="Q393" s="74"/>
      <c r="R393" s="157"/>
      <c r="U393" s="28"/>
    </row>
    <row r="394" spans="1:21" s="27" customFormat="1" ht="18.75" customHeight="1" x14ac:dyDescent="0.25">
      <c r="A394" s="7">
        <v>5</v>
      </c>
      <c r="B394" s="159" t="s">
        <v>671</v>
      </c>
      <c r="C394" s="338">
        <v>5440851.9959999993</v>
      </c>
      <c r="D394" s="120"/>
      <c r="E394" s="24"/>
      <c r="F394" s="74"/>
      <c r="G394" s="74">
        <v>953</v>
      </c>
      <c r="H394" s="74">
        <v>2640267.44</v>
      </c>
      <c r="I394" s="120"/>
      <c r="J394" s="120">
        <v>461044.01199999993</v>
      </c>
      <c r="K394" s="120"/>
      <c r="L394" s="120">
        <v>1140777.7919999999</v>
      </c>
      <c r="M394" s="120"/>
      <c r="N394" s="120">
        <v>1198762.7519999999</v>
      </c>
      <c r="O394" s="120"/>
      <c r="P394" s="120"/>
      <c r="Q394" s="74"/>
      <c r="R394" s="157"/>
      <c r="U394" s="28"/>
    </row>
    <row r="395" spans="1:21" s="27" customFormat="1" ht="18.75" customHeight="1" x14ac:dyDescent="0.25">
      <c r="A395" s="7">
        <v>6</v>
      </c>
      <c r="B395" s="118" t="s">
        <v>849</v>
      </c>
      <c r="C395" s="338">
        <v>2089427.9360000002</v>
      </c>
      <c r="D395" s="120"/>
      <c r="E395" s="24"/>
      <c r="F395" s="74"/>
      <c r="G395" s="74">
        <v>454</v>
      </c>
      <c r="H395" s="74">
        <v>1257797.92</v>
      </c>
      <c r="I395" s="120"/>
      <c r="J395" s="120">
        <v>136906.432</v>
      </c>
      <c r="K395" s="120"/>
      <c r="L395" s="120">
        <v>338752.51200000005</v>
      </c>
      <c r="M395" s="120"/>
      <c r="N395" s="120">
        <v>355971.07200000004</v>
      </c>
      <c r="O395" s="120"/>
      <c r="P395" s="120"/>
      <c r="Q395" s="74"/>
      <c r="R395" s="157"/>
      <c r="U395" s="28"/>
    </row>
    <row r="396" spans="1:21" s="27" customFormat="1" ht="18.75" customHeight="1" x14ac:dyDescent="0.25">
      <c r="A396" s="7">
        <v>7</v>
      </c>
      <c r="B396" s="118" t="s">
        <v>784</v>
      </c>
      <c r="C396" s="338">
        <v>6595997.7090000007</v>
      </c>
      <c r="D396" s="120"/>
      <c r="E396" s="24"/>
      <c r="F396" s="74"/>
      <c r="G396" s="74"/>
      <c r="H396" s="74"/>
      <c r="I396" s="120"/>
      <c r="J396" s="120">
        <v>1085860.8929999999</v>
      </c>
      <c r="K396" s="120"/>
      <c r="L396" s="120">
        <v>2686784.6880000001</v>
      </c>
      <c r="M396" s="120"/>
      <c r="N396" s="120">
        <v>2823352.128</v>
      </c>
      <c r="O396" s="120"/>
      <c r="P396" s="120"/>
      <c r="Q396" s="74"/>
      <c r="R396" s="157"/>
      <c r="U396" s="28"/>
    </row>
    <row r="397" spans="1:21" s="27" customFormat="1" ht="18.75" customHeight="1" x14ac:dyDescent="0.25">
      <c r="A397" s="7">
        <v>8</v>
      </c>
      <c r="B397" s="158" t="s">
        <v>850</v>
      </c>
      <c r="C397" s="338">
        <v>3701654.5</v>
      </c>
      <c r="D397" s="120"/>
      <c r="E397" s="24"/>
      <c r="F397" s="74"/>
      <c r="G397" s="74"/>
      <c r="H397" s="74"/>
      <c r="I397" s="120"/>
      <c r="J397" s="120"/>
      <c r="K397" s="120"/>
      <c r="L397" s="120"/>
      <c r="M397" s="120"/>
      <c r="N397" s="120"/>
      <c r="O397" s="120"/>
      <c r="P397" s="120"/>
      <c r="Q397" s="74">
        <v>3701654.5</v>
      </c>
      <c r="R397" s="157"/>
      <c r="U397" s="28"/>
    </row>
    <row r="398" spans="1:21" s="27" customFormat="1" ht="18.75" customHeight="1" x14ac:dyDescent="0.25">
      <c r="A398" s="7">
        <v>9</v>
      </c>
      <c r="B398" s="118" t="s">
        <v>488</v>
      </c>
      <c r="C398" s="338">
        <v>1205158.8</v>
      </c>
      <c r="D398" s="120"/>
      <c r="E398" s="24"/>
      <c r="F398" s="74"/>
      <c r="G398" s="74">
        <v>435</v>
      </c>
      <c r="H398" s="74">
        <v>1205158.8</v>
      </c>
      <c r="I398" s="120"/>
      <c r="J398" s="120"/>
      <c r="K398" s="120"/>
      <c r="L398" s="120"/>
      <c r="M398" s="120"/>
      <c r="N398" s="120"/>
      <c r="O398" s="120"/>
      <c r="P398" s="120"/>
      <c r="Q398" s="74"/>
      <c r="R398" s="157"/>
      <c r="U398" s="28"/>
    </row>
    <row r="399" spans="1:21" s="27" customFormat="1" ht="18.75" customHeight="1" x14ac:dyDescent="0.25">
      <c r="A399" s="7">
        <v>10</v>
      </c>
      <c r="B399" s="118" t="s">
        <v>492</v>
      </c>
      <c r="C399" s="338">
        <v>1149749.2</v>
      </c>
      <c r="D399" s="120"/>
      <c r="E399" s="24"/>
      <c r="F399" s="74"/>
      <c r="G399" s="74">
        <v>415</v>
      </c>
      <c r="H399" s="74">
        <v>1149749.2</v>
      </c>
      <c r="I399" s="120"/>
      <c r="J399" s="120"/>
      <c r="K399" s="120"/>
      <c r="L399" s="120"/>
      <c r="M399" s="120"/>
      <c r="N399" s="120"/>
      <c r="O399" s="120"/>
      <c r="P399" s="120"/>
      <c r="Q399" s="74"/>
      <c r="R399" s="157"/>
      <c r="U399" s="28"/>
    </row>
    <row r="400" spans="1:21" s="27" customFormat="1" ht="18.75" customHeight="1" x14ac:dyDescent="0.25">
      <c r="A400" s="7">
        <v>11</v>
      </c>
      <c r="B400" s="118" t="s">
        <v>900</v>
      </c>
      <c r="C400" s="338">
        <v>2368760.4</v>
      </c>
      <c r="D400" s="120"/>
      <c r="E400" s="24"/>
      <c r="F400" s="74"/>
      <c r="G400" s="74">
        <v>855</v>
      </c>
      <c r="H400" s="74">
        <v>2368760.4</v>
      </c>
      <c r="I400" s="120"/>
      <c r="J400" s="120"/>
      <c r="K400" s="120"/>
      <c r="L400" s="120"/>
      <c r="M400" s="120"/>
      <c r="N400" s="120"/>
      <c r="O400" s="120"/>
      <c r="P400" s="120"/>
      <c r="Q400" s="74"/>
      <c r="R400" s="157"/>
      <c r="U400" s="28"/>
    </row>
    <row r="401" spans="1:21" s="27" customFormat="1" ht="18.75" customHeight="1" x14ac:dyDescent="0.25">
      <c r="A401" s="7">
        <v>12</v>
      </c>
      <c r="B401" s="118" t="s">
        <v>943</v>
      </c>
      <c r="C401" s="338">
        <v>2166515.36</v>
      </c>
      <c r="D401" s="120"/>
      <c r="E401" s="24"/>
      <c r="F401" s="74"/>
      <c r="G401" s="74">
        <v>782</v>
      </c>
      <c r="H401" s="74">
        <v>2166515.36</v>
      </c>
      <c r="I401" s="120"/>
      <c r="J401" s="120"/>
      <c r="K401" s="120"/>
      <c r="L401" s="120"/>
      <c r="M401" s="120"/>
      <c r="N401" s="120"/>
      <c r="O401" s="120"/>
      <c r="P401" s="120"/>
      <c r="Q401" s="74"/>
      <c r="R401" s="157"/>
      <c r="U401" s="28"/>
    </row>
    <row r="402" spans="1:21" s="27" customFormat="1" ht="18.75" customHeight="1" x14ac:dyDescent="0.25">
      <c r="A402" s="7">
        <v>13</v>
      </c>
      <c r="B402" s="118" t="s">
        <v>944</v>
      </c>
      <c r="C402" s="338">
        <v>2136040.08</v>
      </c>
      <c r="D402" s="120"/>
      <c r="E402" s="24"/>
      <c r="F402" s="74"/>
      <c r="G402" s="74">
        <v>771</v>
      </c>
      <c r="H402" s="74">
        <v>2136040.08</v>
      </c>
      <c r="I402" s="120"/>
      <c r="J402" s="120"/>
      <c r="K402" s="120"/>
      <c r="L402" s="120"/>
      <c r="M402" s="120"/>
      <c r="N402" s="120"/>
      <c r="O402" s="120"/>
      <c r="P402" s="120"/>
      <c r="Q402" s="74"/>
      <c r="R402" s="157"/>
      <c r="U402" s="28"/>
    </row>
    <row r="403" spans="1:21" s="27" customFormat="1" ht="18.75" customHeight="1" x14ac:dyDescent="0.25">
      <c r="A403" s="7">
        <v>14</v>
      </c>
      <c r="B403" s="118" t="s">
        <v>494</v>
      </c>
      <c r="C403" s="338">
        <v>1462813.44</v>
      </c>
      <c r="D403" s="120"/>
      <c r="E403" s="24"/>
      <c r="F403" s="74"/>
      <c r="G403" s="74">
        <v>528</v>
      </c>
      <c r="H403" s="74">
        <v>1462813.44</v>
      </c>
      <c r="I403" s="120"/>
      <c r="J403" s="120"/>
      <c r="K403" s="120"/>
      <c r="L403" s="120"/>
      <c r="M403" s="120"/>
      <c r="N403" s="120"/>
      <c r="O403" s="120"/>
      <c r="P403" s="120"/>
      <c r="Q403" s="74"/>
      <c r="R403" s="157"/>
      <c r="U403" s="28"/>
    </row>
    <row r="404" spans="1:21" s="27" customFormat="1" ht="18.75" customHeight="1" x14ac:dyDescent="0.25">
      <c r="A404" s="7">
        <v>15</v>
      </c>
      <c r="B404" s="118" t="s">
        <v>852</v>
      </c>
      <c r="C404" s="338">
        <v>2111105.7600000002</v>
      </c>
      <c r="D404" s="120"/>
      <c r="E404" s="24"/>
      <c r="F404" s="74"/>
      <c r="G404" s="74">
        <v>762</v>
      </c>
      <c r="H404" s="74">
        <v>2111105.7600000002</v>
      </c>
      <c r="I404" s="120"/>
      <c r="J404" s="120"/>
      <c r="K404" s="120"/>
      <c r="L404" s="120"/>
      <c r="M404" s="120"/>
      <c r="N404" s="120"/>
      <c r="O404" s="120"/>
      <c r="P404" s="120"/>
      <c r="Q404" s="74"/>
      <c r="R404" s="157"/>
      <c r="U404" s="28"/>
    </row>
    <row r="405" spans="1:21" s="27" customFormat="1" ht="18.75" customHeight="1" x14ac:dyDescent="0.25">
      <c r="A405" s="7">
        <v>16</v>
      </c>
      <c r="B405" s="118" t="s">
        <v>974</v>
      </c>
      <c r="C405" s="338">
        <v>2075089.52</v>
      </c>
      <c r="D405" s="120"/>
      <c r="E405" s="24"/>
      <c r="F405" s="74"/>
      <c r="G405" s="74">
        <v>749</v>
      </c>
      <c r="H405" s="74">
        <v>2075089.52</v>
      </c>
      <c r="I405" s="120"/>
      <c r="J405" s="120"/>
      <c r="K405" s="120"/>
      <c r="L405" s="120"/>
      <c r="M405" s="120"/>
      <c r="N405" s="120"/>
      <c r="O405" s="120"/>
      <c r="P405" s="120"/>
      <c r="Q405" s="74"/>
      <c r="R405" s="157"/>
      <c r="U405" s="28"/>
    </row>
    <row r="406" spans="1:21" s="27" customFormat="1" ht="18.75" customHeight="1" x14ac:dyDescent="0.25">
      <c r="A406" s="7">
        <v>17</v>
      </c>
      <c r="B406" s="118" t="s">
        <v>853</v>
      </c>
      <c r="C406" s="338">
        <v>1233456</v>
      </c>
      <c r="D406" s="120"/>
      <c r="E406" s="24"/>
      <c r="F406" s="74"/>
      <c r="G406" s="74">
        <v>525</v>
      </c>
      <c r="H406" s="74">
        <v>1233456</v>
      </c>
      <c r="I406" s="120"/>
      <c r="J406" s="120"/>
      <c r="K406" s="120"/>
      <c r="L406" s="120"/>
      <c r="M406" s="120"/>
      <c r="N406" s="120"/>
      <c r="O406" s="120"/>
      <c r="P406" s="120"/>
      <c r="Q406" s="74"/>
      <c r="R406" s="157"/>
      <c r="U406" s="28"/>
    </row>
    <row r="407" spans="1:21" s="27" customFormat="1" ht="18.75" customHeight="1" x14ac:dyDescent="0.25">
      <c r="A407" s="7">
        <v>18</v>
      </c>
      <c r="B407" s="118" t="s">
        <v>854</v>
      </c>
      <c r="C407" s="338">
        <v>1345314</v>
      </c>
      <c r="D407" s="120"/>
      <c r="E407" s="24"/>
      <c r="F407" s="74"/>
      <c r="G407" s="74">
        <v>375</v>
      </c>
      <c r="H407" s="74">
        <v>1038930</v>
      </c>
      <c r="I407" s="120"/>
      <c r="J407" s="120"/>
      <c r="K407" s="120"/>
      <c r="L407" s="120"/>
      <c r="M407" s="120"/>
      <c r="N407" s="120">
        <v>306384</v>
      </c>
      <c r="O407" s="120"/>
      <c r="P407" s="120"/>
      <c r="Q407" s="74"/>
      <c r="R407" s="157"/>
      <c r="U407" s="28"/>
    </row>
    <row r="408" spans="1:21" s="27" customFormat="1" ht="18.75" customHeight="1" x14ac:dyDescent="0.25">
      <c r="A408" s="7">
        <v>19</v>
      </c>
      <c r="B408" s="159" t="s">
        <v>856</v>
      </c>
      <c r="C408" s="338">
        <v>3493617.2800000003</v>
      </c>
      <c r="D408" s="120"/>
      <c r="E408" s="24"/>
      <c r="F408" s="74"/>
      <c r="G408" s="74">
        <v>1487</v>
      </c>
      <c r="H408" s="74">
        <v>3493617.2800000003</v>
      </c>
      <c r="I408" s="120"/>
      <c r="J408" s="120"/>
      <c r="K408" s="120"/>
      <c r="L408" s="120"/>
      <c r="M408" s="120"/>
      <c r="N408" s="120"/>
      <c r="O408" s="120"/>
      <c r="P408" s="120"/>
      <c r="Q408" s="74"/>
      <c r="R408" s="157"/>
      <c r="U408" s="28"/>
    </row>
    <row r="409" spans="1:21" s="27" customFormat="1" ht="18.75" customHeight="1" x14ac:dyDescent="0.25">
      <c r="A409" s="7">
        <v>20</v>
      </c>
      <c r="B409" s="118" t="s">
        <v>945</v>
      </c>
      <c r="C409" s="338">
        <v>2481008.6400000001</v>
      </c>
      <c r="D409" s="120"/>
      <c r="E409" s="24"/>
      <c r="F409" s="74"/>
      <c r="G409" s="74">
        <v>1056</v>
      </c>
      <c r="H409" s="74">
        <v>2481008.6400000001</v>
      </c>
      <c r="I409" s="120"/>
      <c r="J409" s="120"/>
      <c r="K409" s="120"/>
      <c r="L409" s="120"/>
      <c r="M409" s="120"/>
      <c r="N409" s="120"/>
      <c r="O409" s="120"/>
      <c r="P409" s="120"/>
      <c r="Q409" s="74"/>
      <c r="R409" s="157"/>
      <c r="U409" s="28"/>
    </row>
    <row r="410" spans="1:21" s="27" customFormat="1" ht="18.75" customHeight="1" x14ac:dyDescent="0.25">
      <c r="A410" s="7">
        <v>21</v>
      </c>
      <c r="B410" s="118" t="s">
        <v>498</v>
      </c>
      <c r="C410" s="338">
        <v>1541232.6400000001</v>
      </c>
      <c r="D410" s="120"/>
      <c r="E410" s="24"/>
      <c r="F410" s="74"/>
      <c r="G410" s="74">
        <v>656</v>
      </c>
      <c r="H410" s="74">
        <v>1541232.6400000001</v>
      </c>
      <c r="I410" s="120"/>
      <c r="J410" s="120"/>
      <c r="K410" s="120"/>
      <c r="L410" s="120"/>
      <c r="M410" s="120"/>
      <c r="N410" s="120"/>
      <c r="O410" s="120"/>
      <c r="P410" s="120"/>
      <c r="Q410" s="74"/>
      <c r="R410" s="157"/>
      <c r="U410" s="28"/>
    </row>
    <row r="411" spans="1:21" s="27" customFormat="1" ht="18.75" customHeight="1" x14ac:dyDescent="0.25">
      <c r="A411" s="7">
        <v>22</v>
      </c>
      <c r="B411" s="158" t="s">
        <v>1040</v>
      </c>
      <c r="C411" s="338">
        <v>2852190.0979999998</v>
      </c>
      <c r="D411" s="120"/>
      <c r="E411" s="24"/>
      <c r="F411" s="74"/>
      <c r="G411" s="74"/>
      <c r="H411" s="74"/>
      <c r="I411" s="120">
        <v>528</v>
      </c>
      <c r="J411" s="120">
        <v>820930.99399999995</v>
      </c>
      <c r="K411" s="120">
        <v>2560</v>
      </c>
      <c r="L411" s="120">
        <v>2031259.1039999998</v>
      </c>
      <c r="M411" s="120"/>
      <c r="N411" s="120"/>
      <c r="O411" s="120"/>
      <c r="P411" s="120"/>
      <c r="Q411" s="74"/>
      <c r="R411" s="157"/>
      <c r="U411" s="28"/>
    </row>
    <row r="412" spans="1:21" s="27" customFormat="1" ht="18.75" customHeight="1" x14ac:dyDescent="0.25">
      <c r="A412" s="7">
        <v>23</v>
      </c>
      <c r="B412" s="118" t="s">
        <v>1008</v>
      </c>
      <c r="C412" s="338">
        <v>1957563</v>
      </c>
      <c r="D412" s="120"/>
      <c r="E412" s="24">
        <v>1</v>
      </c>
      <c r="F412" s="74">
        <v>1957563</v>
      </c>
      <c r="G412" s="74"/>
      <c r="H412" s="74"/>
      <c r="I412" s="120"/>
      <c r="J412" s="120"/>
      <c r="K412" s="120"/>
      <c r="L412" s="120"/>
      <c r="M412" s="120"/>
      <c r="N412" s="120"/>
      <c r="O412" s="120"/>
      <c r="P412" s="120"/>
      <c r="Q412" s="74"/>
      <c r="R412" s="157"/>
      <c r="U412" s="28"/>
    </row>
    <row r="413" spans="1:21" s="27" customFormat="1" ht="18.75" customHeight="1" x14ac:dyDescent="0.25">
      <c r="A413" s="7">
        <v>24</v>
      </c>
      <c r="B413" s="118" t="s">
        <v>500</v>
      </c>
      <c r="C413" s="338">
        <v>3915126</v>
      </c>
      <c r="D413" s="120"/>
      <c r="E413" s="24">
        <v>2</v>
      </c>
      <c r="F413" s="74">
        <v>3915126</v>
      </c>
      <c r="G413" s="74"/>
      <c r="H413" s="74"/>
      <c r="I413" s="120"/>
      <c r="J413" s="120"/>
      <c r="K413" s="120"/>
      <c r="L413" s="120"/>
      <c r="M413" s="120"/>
      <c r="N413" s="120"/>
      <c r="O413" s="120"/>
      <c r="P413" s="120"/>
      <c r="Q413" s="74"/>
      <c r="R413" s="157"/>
      <c r="U413" s="28"/>
    </row>
    <row r="414" spans="1:21" s="27" customFormat="1" ht="25.5" customHeight="1" x14ac:dyDescent="0.25">
      <c r="A414" s="7">
        <v>25</v>
      </c>
      <c r="B414" s="118" t="s">
        <v>859</v>
      </c>
      <c r="C414" s="338">
        <v>1212311.04</v>
      </c>
      <c r="D414" s="120"/>
      <c r="E414" s="24"/>
      <c r="F414" s="74"/>
      <c r="G414" s="74">
        <v>516</v>
      </c>
      <c r="H414" s="74">
        <v>1212311.04</v>
      </c>
      <c r="I414" s="120"/>
      <c r="J414" s="120"/>
      <c r="K414" s="120"/>
      <c r="L414" s="120"/>
      <c r="M414" s="120"/>
      <c r="N414" s="120"/>
      <c r="O414" s="120"/>
      <c r="P414" s="120"/>
      <c r="Q414" s="74"/>
      <c r="R414" s="157"/>
      <c r="U414" s="28"/>
    </row>
    <row r="415" spans="1:21" s="27" customFormat="1" ht="25.5" customHeight="1" x14ac:dyDescent="0.25">
      <c r="A415" s="7">
        <v>26</v>
      </c>
      <c r="B415" s="118" t="s">
        <v>860</v>
      </c>
      <c r="C415" s="338">
        <v>942125.44000000006</v>
      </c>
      <c r="D415" s="120"/>
      <c r="E415" s="24"/>
      <c r="F415" s="74"/>
      <c r="G415" s="74">
        <v>401</v>
      </c>
      <c r="H415" s="74">
        <v>942125.44000000006</v>
      </c>
      <c r="I415" s="120"/>
      <c r="J415" s="120"/>
      <c r="K415" s="120"/>
      <c r="L415" s="120"/>
      <c r="M415" s="120"/>
      <c r="N415" s="120"/>
      <c r="O415" s="120"/>
      <c r="P415" s="120"/>
      <c r="Q415" s="74"/>
      <c r="R415" s="157"/>
      <c r="U415" s="28"/>
    </row>
    <row r="416" spans="1:21" s="27" customFormat="1" ht="25.5" customHeight="1" x14ac:dyDescent="0.25">
      <c r="A416" s="7">
        <v>27</v>
      </c>
      <c r="B416" s="118" t="s">
        <v>861</v>
      </c>
      <c r="C416" s="338">
        <v>2020518.4000000001</v>
      </c>
      <c r="D416" s="120"/>
      <c r="E416" s="24"/>
      <c r="F416" s="74"/>
      <c r="G416" s="74">
        <v>860</v>
      </c>
      <c r="H416" s="74">
        <v>2020518.4000000001</v>
      </c>
      <c r="I416" s="120"/>
      <c r="J416" s="120"/>
      <c r="K416" s="120"/>
      <c r="L416" s="120"/>
      <c r="M416" s="120"/>
      <c r="N416" s="120"/>
      <c r="O416" s="120"/>
      <c r="P416" s="120"/>
      <c r="Q416" s="74"/>
      <c r="R416" s="157"/>
      <c r="U416" s="28"/>
    </row>
    <row r="417" spans="1:21" s="27" customFormat="1" ht="25.5" customHeight="1" x14ac:dyDescent="0.25">
      <c r="A417" s="7">
        <v>28</v>
      </c>
      <c r="B417" s="118" t="s">
        <v>976</v>
      </c>
      <c r="C417" s="338">
        <v>1160623.3600000001</v>
      </c>
      <c r="D417" s="120"/>
      <c r="E417" s="24"/>
      <c r="F417" s="74"/>
      <c r="G417" s="74">
        <v>494</v>
      </c>
      <c r="H417" s="74">
        <v>1160623.3600000001</v>
      </c>
      <c r="I417" s="120"/>
      <c r="J417" s="120"/>
      <c r="K417" s="120"/>
      <c r="L417" s="120"/>
      <c r="M417" s="120"/>
      <c r="N417" s="120"/>
      <c r="O417" s="120"/>
      <c r="P417" s="120"/>
      <c r="Q417" s="74"/>
      <c r="R417" s="157"/>
      <c r="U417" s="28"/>
    </row>
    <row r="418" spans="1:21" s="27" customFormat="1" ht="25.5" customHeight="1" x14ac:dyDescent="0.25">
      <c r="A418" s="7">
        <v>29</v>
      </c>
      <c r="B418" s="118" t="s">
        <v>977</v>
      </c>
      <c r="C418" s="338">
        <v>1745633.92</v>
      </c>
      <c r="D418" s="120"/>
      <c r="E418" s="24"/>
      <c r="F418" s="74"/>
      <c r="G418" s="74">
        <v>743</v>
      </c>
      <c r="H418" s="74">
        <v>1745633.92</v>
      </c>
      <c r="I418" s="120"/>
      <c r="J418" s="120"/>
      <c r="K418" s="120"/>
      <c r="L418" s="120"/>
      <c r="M418" s="120"/>
      <c r="N418" s="120"/>
      <c r="O418" s="120"/>
      <c r="P418" s="120"/>
      <c r="Q418" s="74"/>
      <c r="R418" s="157"/>
      <c r="U418" s="28"/>
    </row>
    <row r="419" spans="1:21" s="27" customFormat="1" ht="39" customHeight="1" x14ac:dyDescent="0.25">
      <c r="A419" s="7">
        <v>30</v>
      </c>
      <c r="B419" s="118" t="s">
        <v>1621</v>
      </c>
      <c r="C419" s="338">
        <v>1631812.72</v>
      </c>
      <c r="D419" s="120"/>
      <c r="E419" s="24"/>
      <c r="F419" s="74"/>
      <c r="G419" s="74">
        <v>589</v>
      </c>
      <c r="H419" s="74">
        <v>1631812.72</v>
      </c>
      <c r="I419" s="120"/>
      <c r="J419" s="120"/>
      <c r="K419" s="120"/>
      <c r="L419" s="120"/>
      <c r="M419" s="120"/>
      <c r="N419" s="120"/>
      <c r="O419" s="120"/>
      <c r="P419" s="120"/>
      <c r="Q419" s="74"/>
      <c r="R419" s="157"/>
      <c r="U419" s="28"/>
    </row>
    <row r="420" spans="1:21" s="27" customFormat="1" ht="42.75" customHeight="1" x14ac:dyDescent="0.25">
      <c r="A420" s="7">
        <v>31</v>
      </c>
      <c r="B420" s="118" t="s">
        <v>1620</v>
      </c>
      <c r="C420" s="338">
        <v>1587485.04</v>
      </c>
      <c r="D420" s="120"/>
      <c r="E420" s="24"/>
      <c r="F420" s="74"/>
      <c r="G420" s="74">
        <v>573</v>
      </c>
      <c r="H420" s="74">
        <v>1587485.04</v>
      </c>
      <c r="I420" s="120"/>
      <c r="J420" s="120"/>
      <c r="K420" s="120"/>
      <c r="L420" s="120"/>
      <c r="M420" s="120"/>
      <c r="N420" s="120"/>
      <c r="O420" s="120"/>
      <c r="P420" s="120"/>
      <c r="Q420" s="74"/>
      <c r="R420" s="157"/>
      <c r="U420" s="28"/>
    </row>
    <row r="421" spans="1:21" s="27" customFormat="1" ht="41.25" customHeight="1" x14ac:dyDescent="0.25">
      <c r="A421" s="7">
        <v>32</v>
      </c>
      <c r="B421" s="118" t="s">
        <v>1619</v>
      </c>
      <c r="C421" s="338">
        <v>1957563</v>
      </c>
      <c r="D421" s="120"/>
      <c r="E421" s="24">
        <v>1</v>
      </c>
      <c r="F421" s="74">
        <v>1957563</v>
      </c>
      <c r="G421" s="74"/>
      <c r="H421" s="74"/>
      <c r="I421" s="120"/>
      <c r="J421" s="120"/>
      <c r="K421" s="120"/>
      <c r="L421" s="120"/>
      <c r="M421" s="120"/>
      <c r="N421" s="120"/>
      <c r="O421" s="120"/>
      <c r="P421" s="120"/>
      <c r="Q421" s="74"/>
      <c r="R421" s="157"/>
      <c r="U421" s="28"/>
    </row>
    <row r="422" spans="1:21" s="27" customFormat="1" ht="18.75" customHeight="1" x14ac:dyDescent="0.25">
      <c r="A422" s="7">
        <v>33</v>
      </c>
      <c r="B422" s="118" t="s">
        <v>947</v>
      </c>
      <c r="C422" s="338">
        <v>2036302.8</v>
      </c>
      <c r="D422" s="120"/>
      <c r="E422" s="24"/>
      <c r="F422" s="74"/>
      <c r="G422" s="74">
        <v>735</v>
      </c>
      <c r="H422" s="74">
        <v>2036302.8</v>
      </c>
      <c r="I422" s="120"/>
      <c r="J422" s="120"/>
      <c r="K422" s="120"/>
      <c r="L422" s="120"/>
      <c r="M422" s="120"/>
      <c r="N422" s="120"/>
      <c r="O422" s="120"/>
      <c r="P422" s="120"/>
      <c r="Q422" s="74"/>
      <c r="R422" s="157"/>
      <c r="U422" s="28"/>
    </row>
    <row r="423" spans="1:21" s="27" customFormat="1" ht="18.75" customHeight="1" x14ac:dyDescent="0.25">
      <c r="A423" s="7">
        <v>34</v>
      </c>
      <c r="B423" s="159" t="s">
        <v>787</v>
      </c>
      <c r="C423" s="338">
        <v>1839611.52</v>
      </c>
      <c r="D423" s="120"/>
      <c r="E423" s="24"/>
      <c r="F423" s="74"/>
      <c r="G423" s="74">
        <v>783</v>
      </c>
      <c r="H423" s="74">
        <v>1839611.52</v>
      </c>
      <c r="I423" s="120"/>
      <c r="J423" s="120"/>
      <c r="K423" s="120"/>
      <c r="L423" s="120"/>
      <c r="M423" s="120"/>
      <c r="N423" s="120"/>
      <c r="O423" s="120"/>
      <c r="P423" s="120"/>
      <c r="Q423" s="74"/>
      <c r="R423" s="157"/>
      <c r="U423" s="28"/>
    </row>
    <row r="424" spans="1:21" s="27" customFormat="1" ht="18.75" customHeight="1" x14ac:dyDescent="0.25">
      <c r="A424" s="7">
        <v>35</v>
      </c>
      <c r="B424" s="118" t="s">
        <v>788</v>
      </c>
      <c r="C424" s="338">
        <v>2773250.48</v>
      </c>
      <c r="D424" s="120"/>
      <c r="E424" s="24"/>
      <c r="F424" s="74"/>
      <c r="G424" s="74">
        <v>1001</v>
      </c>
      <c r="H424" s="74">
        <v>2773250.48</v>
      </c>
      <c r="I424" s="120"/>
      <c r="J424" s="120"/>
      <c r="K424" s="120"/>
      <c r="L424" s="120"/>
      <c r="M424" s="120"/>
      <c r="N424" s="120"/>
      <c r="O424" s="120"/>
      <c r="P424" s="120"/>
      <c r="Q424" s="74"/>
      <c r="R424" s="157"/>
      <c r="U424" s="28"/>
    </row>
    <row r="425" spans="1:21" s="27" customFormat="1" ht="18.75" customHeight="1" x14ac:dyDescent="0.25">
      <c r="A425" s="7">
        <v>36</v>
      </c>
      <c r="B425" s="118" t="s">
        <v>789</v>
      </c>
      <c r="C425" s="338">
        <v>83624.533999999985</v>
      </c>
      <c r="D425" s="120">
        <v>83624.533999999985</v>
      </c>
      <c r="E425" s="24"/>
      <c r="F425" s="74"/>
      <c r="G425" s="74"/>
      <c r="H425" s="74"/>
      <c r="I425" s="120"/>
      <c r="J425" s="120"/>
      <c r="K425" s="120"/>
      <c r="L425" s="120"/>
      <c r="M425" s="120"/>
      <c r="N425" s="120"/>
      <c r="O425" s="120"/>
      <c r="P425" s="120"/>
      <c r="Q425" s="74"/>
      <c r="R425" s="157"/>
      <c r="U425" s="28"/>
    </row>
    <row r="426" spans="1:21" s="27" customFormat="1" ht="18.75" customHeight="1" x14ac:dyDescent="0.25">
      <c r="A426" s="7">
        <v>37</v>
      </c>
      <c r="B426" s="118" t="s">
        <v>502</v>
      </c>
      <c r="C426" s="338">
        <v>2946197.7600000002</v>
      </c>
      <c r="D426" s="120"/>
      <c r="E426" s="24"/>
      <c r="F426" s="74"/>
      <c r="G426" s="74">
        <v>1254</v>
      </c>
      <c r="H426" s="74">
        <v>2946197.7600000002</v>
      </c>
      <c r="I426" s="120"/>
      <c r="J426" s="120"/>
      <c r="K426" s="120"/>
      <c r="L426" s="120"/>
      <c r="M426" s="120"/>
      <c r="N426" s="120"/>
      <c r="O426" s="120"/>
      <c r="P426" s="120"/>
      <c r="Q426" s="74"/>
      <c r="R426" s="157"/>
      <c r="U426" s="28"/>
    </row>
    <row r="427" spans="1:21" s="27" customFormat="1" ht="18.75" customHeight="1" x14ac:dyDescent="0.25">
      <c r="A427" s="7">
        <v>38</v>
      </c>
      <c r="B427" s="8" t="s">
        <v>503</v>
      </c>
      <c r="C427" s="338">
        <v>3701654.5</v>
      </c>
      <c r="D427" s="120"/>
      <c r="E427" s="24"/>
      <c r="F427" s="74"/>
      <c r="G427" s="74"/>
      <c r="H427" s="74"/>
      <c r="I427" s="120"/>
      <c r="J427" s="120"/>
      <c r="K427" s="120"/>
      <c r="L427" s="120"/>
      <c r="M427" s="120"/>
      <c r="N427" s="120"/>
      <c r="O427" s="120"/>
      <c r="P427" s="120"/>
      <c r="Q427" s="74">
        <v>3701654.5</v>
      </c>
      <c r="R427" s="157"/>
      <c r="U427" s="28"/>
    </row>
    <row r="428" spans="1:21" s="27" customFormat="1" ht="18.75" customHeight="1" x14ac:dyDescent="0.25">
      <c r="A428" s="7">
        <v>39</v>
      </c>
      <c r="B428" s="159" t="s">
        <v>790</v>
      </c>
      <c r="C428" s="338">
        <v>1825514.8800000001</v>
      </c>
      <c r="D428" s="120"/>
      <c r="E428" s="24"/>
      <c r="F428" s="74"/>
      <c r="G428" s="74">
        <v>777</v>
      </c>
      <c r="H428" s="74">
        <v>1825514.8800000001</v>
      </c>
      <c r="I428" s="120"/>
      <c r="J428" s="120"/>
      <c r="K428" s="120"/>
      <c r="L428" s="120"/>
      <c r="M428" s="120"/>
      <c r="N428" s="120"/>
      <c r="O428" s="120"/>
      <c r="P428" s="120"/>
      <c r="Q428" s="74"/>
      <c r="R428" s="157"/>
      <c r="U428" s="28"/>
    </row>
    <row r="429" spans="1:21" s="27" customFormat="1" ht="18.75" customHeight="1" x14ac:dyDescent="0.25">
      <c r="A429" s="7">
        <v>40</v>
      </c>
      <c r="B429" s="159" t="s">
        <v>791</v>
      </c>
      <c r="C429" s="338">
        <v>2372934.4</v>
      </c>
      <c r="D429" s="120"/>
      <c r="E429" s="24"/>
      <c r="F429" s="74"/>
      <c r="G429" s="74">
        <v>1010</v>
      </c>
      <c r="H429" s="74">
        <v>2372934.4</v>
      </c>
      <c r="I429" s="120"/>
      <c r="J429" s="120"/>
      <c r="K429" s="120"/>
      <c r="L429" s="120"/>
      <c r="M429" s="120"/>
      <c r="N429" s="120"/>
      <c r="O429" s="120"/>
      <c r="P429" s="120"/>
      <c r="Q429" s="74"/>
      <c r="R429" s="157"/>
      <c r="U429" s="28"/>
    </row>
    <row r="430" spans="1:21" s="27" customFormat="1" ht="18.75" customHeight="1" x14ac:dyDescent="0.25">
      <c r="A430" s="7">
        <v>41</v>
      </c>
      <c r="B430" s="8" t="s">
        <v>1010</v>
      </c>
      <c r="C430" s="338">
        <v>3701654.5</v>
      </c>
      <c r="D430" s="120"/>
      <c r="E430" s="24"/>
      <c r="F430" s="74"/>
      <c r="G430" s="74"/>
      <c r="H430" s="74"/>
      <c r="I430" s="120"/>
      <c r="J430" s="120"/>
      <c r="K430" s="120"/>
      <c r="L430" s="120"/>
      <c r="M430" s="120"/>
      <c r="N430" s="120"/>
      <c r="O430" s="120"/>
      <c r="P430" s="120"/>
      <c r="Q430" s="74">
        <v>3701654.5</v>
      </c>
      <c r="R430" s="157"/>
      <c r="U430" s="28"/>
    </row>
    <row r="431" spans="1:21" s="27" customFormat="1" ht="18.75" customHeight="1" x14ac:dyDescent="0.25">
      <c r="A431" s="7">
        <v>42</v>
      </c>
      <c r="B431" s="158" t="s">
        <v>1011</v>
      </c>
      <c r="C431" s="338">
        <v>3186052</v>
      </c>
      <c r="D431" s="120"/>
      <c r="E431" s="24"/>
      <c r="F431" s="74"/>
      <c r="G431" s="74">
        <v>1150</v>
      </c>
      <c r="H431" s="74">
        <v>3186052</v>
      </c>
      <c r="I431" s="120"/>
      <c r="J431" s="120"/>
      <c r="K431" s="120"/>
      <c r="L431" s="120"/>
      <c r="M431" s="120"/>
      <c r="N431" s="120"/>
      <c r="O431" s="120"/>
      <c r="P431" s="120"/>
      <c r="Q431" s="74"/>
      <c r="R431" s="157"/>
      <c r="U431" s="28"/>
    </row>
    <row r="432" spans="1:21" s="27" customFormat="1" ht="18.75" customHeight="1" x14ac:dyDescent="0.25">
      <c r="A432" s="7">
        <v>43</v>
      </c>
      <c r="B432" s="160" t="s">
        <v>793</v>
      </c>
      <c r="C432" s="338">
        <v>2072319.04</v>
      </c>
      <c r="D432" s="120"/>
      <c r="E432" s="24"/>
      <c r="F432" s="74"/>
      <c r="G432" s="74">
        <v>748</v>
      </c>
      <c r="H432" s="74">
        <v>2072319.04</v>
      </c>
      <c r="I432" s="120"/>
      <c r="J432" s="120"/>
      <c r="K432" s="120"/>
      <c r="L432" s="120"/>
      <c r="M432" s="120"/>
      <c r="N432" s="120"/>
      <c r="O432" s="120"/>
      <c r="P432" s="120"/>
      <c r="Q432" s="74"/>
      <c r="R432" s="157"/>
      <c r="U432" s="28"/>
    </row>
    <row r="433" spans="1:21" s="27" customFormat="1" ht="18.75" customHeight="1" x14ac:dyDescent="0.25">
      <c r="A433" s="7">
        <v>44</v>
      </c>
      <c r="B433" s="118" t="s">
        <v>979</v>
      </c>
      <c r="C433" s="338">
        <v>1957563</v>
      </c>
      <c r="D433" s="120"/>
      <c r="E433" s="24">
        <v>1</v>
      </c>
      <c r="F433" s="74">
        <v>1957563</v>
      </c>
      <c r="G433" s="74"/>
      <c r="H433" s="74"/>
      <c r="I433" s="120"/>
      <c r="J433" s="120"/>
      <c r="K433" s="120"/>
      <c r="L433" s="120"/>
      <c r="M433" s="120"/>
      <c r="N433" s="120"/>
      <c r="O433" s="120"/>
      <c r="P433" s="120"/>
      <c r="Q433" s="74"/>
      <c r="R433" s="157"/>
      <c r="U433" s="28"/>
    </row>
    <row r="434" spans="1:21" s="27" customFormat="1" ht="18.75" customHeight="1" x14ac:dyDescent="0.25">
      <c r="A434" s="7">
        <v>45</v>
      </c>
      <c r="B434" s="118" t="s">
        <v>794</v>
      </c>
      <c r="C434" s="338">
        <v>792357.28</v>
      </c>
      <c r="D434" s="120"/>
      <c r="E434" s="24"/>
      <c r="F434" s="74"/>
      <c r="G434" s="74">
        <v>286</v>
      </c>
      <c r="H434" s="74">
        <v>792357.28</v>
      </c>
      <c r="I434" s="120"/>
      <c r="J434" s="120"/>
      <c r="K434" s="120"/>
      <c r="L434" s="120"/>
      <c r="M434" s="120"/>
      <c r="N434" s="120"/>
      <c r="O434" s="120"/>
      <c r="P434" s="120"/>
      <c r="Q434" s="74"/>
      <c r="R434" s="157"/>
      <c r="U434" s="28"/>
    </row>
    <row r="435" spans="1:21" s="27" customFormat="1" ht="18.75" customHeight="1" x14ac:dyDescent="0.25">
      <c r="A435" s="7">
        <v>46</v>
      </c>
      <c r="B435" s="118" t="s">
        <v>683</v>
      </c>
      <c r="C435" s="338">
        <v>12769799.440000001</v>
      </c>
      <c r="D435" s="120">
        <v>10608314.640000001</v>
      </c>
      <c r="E435" s="24"/>
      <c r="F435" s="74"/>
      <c r="G435" s="74">
        <v>920</v>
      </c>
      <c r="H435" s="74">
        <v>2161484.8000000003</v>
      </c>
      <c r="I435" s="120"/>
      <c r="J435" s="120"/>
      <c r="K435" s="120"/>
      <c r="L435" s="120"/>
      <c r="M435" s="120"/>
      <c r="N435" s="120"/>
      <c r="O435" s="120"/>
      <c r="P435" s="120"/>
      <c r="Q435" s="74"/>
      <c r="R435" s="157"/>
      <c r="U435" s="28"/>
    </row>
    <row r="436" spans="1:21" s="27" customFormat="1" ht="18.75" customHeight="1" x14ac:dyDescent="0.25">
      <c r="A436" s="7">
        <v>47</v>
      </c>
      <c r="B436" s="159" t="s">
        <v>1012</v>
      </c>
      <c r="C436" s="338">
        <v>1762080</v>
      </c>
      <c r="D436" s="120"/>
      <c r="E436" s="24"/>
      <c r="F436" s="74"/>
      <c r="G436" s="74">
        <v>750</v>
      </c>
      <c r="H436" s="74">
        <v>1762080</v>
      </c>
      <c r="I436" s="120"/>
      <c r="J436" s="120"/>
      <c r="K436" s="120"/>
      <c r="L436" s="120"/>
      <c r="M436" s="120"/>
      <c r="N436" s="120"/>
      <c r="O436" s="120"/>
      <c r="P436" s="120"/>
      <c r="Q436" s="74"/>
      <c r="R436" s="157"/>
      <c r="U436" s="28"/>
    </row>
    <row r="437" spans="1:21" s="27" customFormat="1" ht="18.75" customHeight="1" x14ac:dyDescent="0.25">
      <c r="A437" s="7">
        <v>48</v>
      </c>
      <c r="B437" s="118" t="s">
        <v>981</v>
      </c>
      <c r="C437" s="338">
        <v>1320331.92</v>
      </c>
      <c r="D437" s="120"/>
      <c r="E437" s="24"/>
      <c r="F437" s="74"/>
      <c r="G437" s="74">
        <v>375</v>
      </c>
      <c r="H437" s="74">
        <v>1038930</v>
      </c>
      <c r="I437" s="120"/>
      <c r="J437" s="120"/>
      <c r="K437" s="120"/>
      <c r="L437" s="120"/>
      <c r="M437" s="120"/>
      <c r="N437" s="120">
        <v>281401.92</v>
      </c>
      <c r="O437" s="120"/>
      <c r="P437" s="120"/>
      <c r="Q437" s="74"/>
      <c r="R437" s="157"/>
      <c r="U437" s="28"/>
    </row>
    <row r="438" spans="1:21" s="27" customFormat="1" ht="18.75" customHeight="1" x14ac:dyDescent="0.25">
      <c r="A438" s="7">
        <v>49</v>
      </c>
      <c r="B438" s="159" t="s">
        <v>516</v>
      </c>
      <c r="C438" s="338">
        <v>3915126</v>
      </c>
      <c r="D438" s="120"/>
      <c r="E438" s="24">
        <v>2</v>
      </c>
      <c r="F438" s="74">
        <v>3915126</v>
      </c>
      <c r="G438" s="74"/>
      <c r="H438" s="74"/>
      <c r="I438" s="120"/>
      <c r="J438" s="120"/>
      <c r="K438" s="120"/>
      <c r="L438" s="120"/>
      <c r="M438" s="120"/>
      <c r="N438" s="120"/>
      <c r="O438" s="120"/>
      <c r="P438" s="120"/>
      <c r="Q438" s="74"/>
      <c r="R438" s="157"/>
      <c r="U438" s="28"/>
    </row>
    <row r="439" spans="1:21" s="27" customFormat="1" ht="18.75" customHeight="1" x14ac:dyDescent="0.25">
      <c r="A439" s="7">
        <v>50</v>
      </c>
      <c r="B439" s="118" t="s">
        <v>697</v>
      </c>
      <c r="C439" s="338">
        <v>3915126</v>
      </c>
      <c r="D439" s="120"/>
      <c r="E439" s="24">
        <v>2</v>
      </c>
      <c r="F439" s="74">
        <v>3915126</v>
      </c>
      <c r="G439" s="74"/>
      <c r="H439" s="74"/>
      <c r="I439" s="120"/>
      <c r="J439" s="120"/>
      <c r="K439" s="120"/>
      <c r="L439" s="120"/>
      <c r="M439" s="120"/>
      <c r="N439" s="120"/>
      <c r="O439" s="120"/>
      <c r="P439" s="120"/>
      <c r="Q439" s="74"/>
      <c r="R439" s="157"/>
      <c r="U439" s="28"/>
    </row>
    <row r="440" spans="1:21" s="27" customFormat="1" ht="18.75" customHeight="1" x14ac:dyDescent="0.25">
      <c r="A440" s="7">
        <v>51</v>
      </c>
      <c r="B440" s="160" t="s">
        <v>517</v>
      </c>
      <c r="C440" s="338">
        <v>11745378</v>
      </c>
      <c r="D440" s="120"/>
      <c r="E440" s="24">
        <v>6</v>
      </c>
      <c r="F440" s="74">
        <v>11745378</v>
      </c>
      <c r="G440" s="74"/>
      <c r="H440" s="74"/>
      <c r="I440" s="120"/>
      <c r="J440" s="120"/>
      <c r="K440" s="120"/>
      <c r="L440" s="120"/>
      <c r="M440" s="120"/>
      <c r="N440" s="120"/>
      <c r="O440" s="120"/>
      <c r="P440" s="120"/>
      <c r="Q440" s="74"/>
      <c r="R440" s="157"/>
      <c r="U440" s="28"/>
    </row>
    <row r="441" spans="1:21" s="27" customFormat="1" ht="18.75" customHeight="1" x14ac:dyDescent="0.25">
      <c r="A441" s="7">
        <v>52</v>
      </c>
      <c r="B441" s="118" t="s">
        <v>1044</v>
      </c>
      <c r="C441" s="338">
        <v>2752364.16</v>
      </c>
      <c r="D441" s="120"/>
      <c r="E441" s="24"/>
      <c r="F441" s="74"/>
      <c r="G441" s="74"/>
      <c r="H441" s="74"/>
      <c r="I441" s="120"/>
      <c r="J441" s="120"/>
      <c r="K441" s="120"/>
      <c r="L441" s="120">
        <v>2752364.16</v>
      </c>
      <c r="M441" s="120"/>
      <c r="N441" s="120"/>
      <c r="O441" s="120"/>
      <c r="P441" s="120"/>
      <c r="Q441" s="74"/>
      <c r="R441" s="157"/>
      <c r="U441" s="28"/>
    </row>
    <row r="442" spans="1:21" s="27" customFormat="1" ht="18.75" customHeight="1" x14ac:dyDescent="0.25">
      <c r="A442" s="7">
        <v>53</v>
      </c>
      <c r="B442" s="118" t="s">
        <v>1046</v>
      </c>
      <c r="C442" s="338">
        <v>1353277.4399999999</v>
      </c>
      <c r="D442" s="120"/>
      <c r="E442" s="24"/>
      <c r="F442" s="74"/>
      <c r="G442" s="74">
        <v>576</v>
      </c>
      <c r="H442" s="74">
        <v>1353277.4399999999</v>
      </c>
      <c r="I442" s="120"/>
      <c r="J442" s="120"/>
      <c r="K442" s="120"/>
      <c r="L442" s="120"/>
      <c r="M442" s="120"/>
      <c r="N442" s="120"/>
      <c r="O442" s="120"/>
      <c r="P442" s="120"/>
      <c r="Q442" s="74"/>
      <c r="R442" s="157"/>
      <c r="U442" s="28"/>
    </row>
    <row r="443" spans="1:21" s="27" customFormat="1" ht="18.75" customHeight="1" x14ac:dyDescent="0.25">
      <c r="A443" s="7">
        <v>54</v>
      </c>
      <c r="B443" s="159" t="s">
        <v>1015</v>
      </c>
      <c r="C443" s="338">
        <v>3915126</v>
      </c>
      <c r="D443" s="120"/>
      <c r="E443" s="24">
        <v>2</v>
      </c>
      <c r="F443" s="74">
        <v>3915126</v>
      </c>
      <c r="G443" s="74"/>
      <c r="H443" s="74"/>
      <c r="I443" s="120"/>
      <c r="J443" s="120"/>
      <c r="K443" s="120"/>
      <c r="L443" s="120"/>
      <c r="M443" s="120"/>
      <c r="N443" s="120"/>
      <c r="O443" s="120"/>
      <c r="P443" s="120"/>
      <c r="Q443" s="74"/>
      <c r="R443" s="157"/>
      <c r="U443" s="28"/>
    </row>
    <row r="444" spans="1:21" ht="24.75" customHeight="1" x14ac:dyDescent="0.35">
      <c r="A444" s="384">
        <v>5</v>
      </c>
      <c r="B444" s="164" t="s">
        <v>39</v>
      </c>
      <c r="C444" s="340">
        <f>C445+C458+C476</f>
        <v>164472212</v>
      </c>
      <c r="D444" s="17">
        <f t="shared" ref="D444:Q444" si="29">D445+D458+D476</f>
        <v>48061045</v>
      </c>
      <c r="E444" s="17">
        <f t="shared" si="29"/>
        <v>53</v>
      </c>
      <c r="F444" s="17">
        <f t="shared" si="29"/>
        <v>84800000</v>
      </c>
      <c r="G444" s="17">
        <f t="shared" si="29"/>
        <v>6225</v>
      </c>
      <c r="H444" s="17">
        <f t="shared" si="29"/>
        <v>7066282</v>
      </c>
      <c r="I444" s="17">
        <f t="shared" si="29"/>
        <v>0</v>
      </c>
      <c r="J444" s="17">
        <f t="shared" si="29"/>
        <v>0</v>
      </c>
      <c r="K444" s="17">
        <f t="shared" si="29"/>
        <v>10346.1</v>
      </c>
      <c r="L444" s="17">
        <f t="shared" si="29"/>
        <v>11196540</v>
      </c>
      <c r="M444" s="17">
        <f t="shared" si="29"/>
        <v>0</v>
      </c>
      <c r="N444" s="17">
        <f t="shared" si="29"/>
        <v>0</v>
      </c>
      <c r="O444" s="17">
        <f t="shared" si="29"/>
        <v>3520.1000000000004</v>
      </c>
      <c r="P444" s="17">
        <f t="shared" si="29"/>
        <v>9040265</v>
      </c>
      <c r="Q444" s="17">
        <f t="shared" si="29"/>
        <v>4308080</v>
      </c>
      <c r="R444" s="67"/>
    </row>
    <row r="445" spans="1:21" ht="24" customHeight="1" x14ac:dyDescent="0.35">
      <c r="A445" s="417" t="s">
        <v>40</v>
      </c>
      <c r="B445" s="418"/>
      <c r="C445" s="340">
        <f>SUM(C446:C457)</f>
        <v>39637655</v>
      </c>
      <c r="D445" s="17">
        <f t="shared" ref="D445:Q445" si="30">SUM(D446:D457)</f>
        <v>2814893</v>
      </c>
      <c r="E445" s="17">
        <f t="shared" si="30"/>
        <v>19</v>
      </c>
      <c r="F445" s="17">
        <f t="shared" si="30"/>
        <v>30400000</v>
      </c>
      <c r="G445" s="17">
        <f t="shared" si="30"/>
        <v>2164</v>
      </c>
      <c r="H445" s="17">
        <f t="shared" si="30"/>
        <v>2114682</v>
      </c>
      <c r="I445" s="17">
        <f t="shared" si="30"/>
        <v>0</v>
      </c>
      <c r="J445" s="17">
        <f t="shared" si="30"/>
        <v>0</v>
      </c>
      <c r="K445" s="17">
        <f t="shared" si="30"/>
        <v>0</v>
      </c>
      <c r="L445" s="17">
        <f t="shared" si="30"/>
        <v>0</v>
      </c>
      <c r="M445" s="17">
        <f t="shared" si="30"/>
        <v>0</v>
      </c>
      <c r="N445" s="17">
        <f t="shared" si="30"/>
        <v>0</v>
      </c>
      <c r="O445" s="17">
        <f t="shared" si="30"/>
        <v>0</v>
      </c>
      <c r="P445" s="17">
        <f t="shared" si="30"/>
        <v>0</v>
      </c>
      <c r="Q445" s="17">
        <f t="shared" si="30"/>
        <v>4308080</v>
      </c>
      <c r="R445" s="67"/>
    </row>
    <row r="446" spans="1:21" x14ac:dyDescent="0.35">
      <c r="A446" s="165">
        <v>1</v>
      </c>
      <c r="B446" s="5" t="s">
        <v>518</v>
      </c>
      <c r="C446" s="143">
        <f>D446</f>
        <v>2814893</v>
      </c>
      <c r="D446" s="10">
        <v>2814893</v>
      </c>
      <c r="E446" s="120"/>
      <c r="F446" s="120"/>
      <c r="G446" s="120"/>
      <c r="H446" s="120"/>
      <c r="I446" s="120"/>
      <c r="J446" s="120"/>
      <c r="K446" s="10"/>
      <c r="L446" s="120"/>
      <c r="M446" s="120"/>
      <c r="N446" s="120"/>
      <c r="O446" s="120"/>
      <c r="P446" s="120"/>
      <c r="Q446" s="120"/>
      <c r="R446" s="67"/>
    </row>
    <row r="447" spans="1:21" x14ac:dyDescent="0.35">
      <c r="A447" s="165">
        <v>2</v>
      </c>
      <c r="B447" s="5" t="s">
        <v>864</v>
      </c>
      <c r="C447" s="301">
        <f>F447</f>
        <v>4800000</v>
      </c>
      <c r="D447" s="120"/>
      <c r="E447" s="120">
        <v>3</v>
      </c>
      <c r="F447" s="120">
        <v>4800000</v>
      </c>
      <c r="G447" s="120"/>
      <c r="H447" s="120"/>
      <c r="I447" s="120"/>
      <c r="J447" s="120"/>
      <c r="K447" s="10"/>
      <c r="L447" s="120"/>
      <c r="M447" s="120"/>
      <c r="N447" s="120"/>
      <c r="O447" s="120"/>
      <c r="P447" s="120"/>
      <c r="Q447" s="120"/>
      <c r="R447" s="67"/>
    </row>
    <row r="448" spans="1:21" x14ac:dyDescent="0.35">
      <c r="A448" s="165">
        <v>3</v>
      </c>
      <c r="B448" s="5" t="s">
        <v>865</v>
      </c>
      <c r="C448" s="143">
        <f>Q448</f>
        <v>2418323</v>
      </c>
      <c r="D448" s="10"/>
      <c r="E448" s="120"/>
      <c r="F448" s="120"/>
      <c r="G448" s="120"/>
      <c r="H448" s="120"/>
      <c r="I448" s="120"/>
      <c r="J448" s="120"/>
      <c r="K448" s="10"/>
      <c r="L448" s="120"/>
      <c r="M448" s="120"/>
      <c r="N448" s="120"/>
      <c r="O448" s="120"/>
      <c r="P448" s="120"/>
      <c r="Q448" s="120">
        <v>2418323</v>
      </c>
      <c r="R448" s="67"/>
    </row>
    <row r="449" spans="1:18" x14ac:dyDescent="0.35">
      <c r="A449" s="165">
        <v>4</v>
      </c>
      <c r="B449" s="5" t="s">
        <v>519</v>
      </c>
      <c r="C449" s="143">
        <f>Q449</f>
        <v>1889757</v>
      </c>
      <c r="D449" s="10"/>
      <c r="E449" s="120"/>
      <c r="F449" s="120"/>
      <c r="G449" s="120"/>
      <c r="H449" s="120"/>
      <c r="I449" s="120"/>
      <c r="J449" s="120"/>
      <c r="K449" s="10"/>
      <c r="L449" s="120"/>
      <c r="M449" s="120"/>
      <c r="N449" s="120"/>
      <c r="O449" s="120"/>
      <c r="P449" s="120"/>
      <c r="Q449" s="120">
        <v>1889757</v>
      </c>
      <c r="R449" s="67"/>
    </row>
    <row r="450" spans="1:18" x14ac:dyDescent="0.35">
      <c r="A450" s="165">
        <v>5</v>
      </c>
      <c r="B450" s="5" t="s">
        <v>520</v>
      </c>
      <c r="C450" s="143">
        <f>F450</f>
        <v>4800000</v>
      </c>
      <c r="D450" s="10"/>
      <c r="E450" s="120">
        <v>3</v>
      </c>
      <c r="F450" s="120">
        <v>4800000</v>
      </c>
      <c r="G450" s="120"/>
      <c r="H450" s="120"/>
      <c r="I450" s="120"/>
      <c r="J450" s="120"/>
      <c r="K450" s="10"/>
      <c r="L450" s="120"/>
      <c r="M450" s="120"/>
      <c r="N450" s="120"/>
      <c r="O450" s="120"/>
      <c r="P450" s="120"/>
      <c r="Q450" s="120"/>
      <c r="R450" s="67"/>
    </row>
    <row r="451" spans="1:18" x14ac:dyDescent="0.35">
      <c r="A451" s="165">
        <v>6</v>
      </c>
      <c r="B451" s="5" t="s">
        <v>909</v>
      </c>
      <c r="C451" s="143">
        <f>H451</f>
        <v>841482</v>
      </c>
      <c r="D451" s="10"/>
      <c r="E451" s="120"/>
      <c r="F451" s="120"/>
      <c r="G451" s="120">
        <v>1180</v>
      </c>
      <c r="H451" s="120">
        <v>841482</v>
      </c>
      <c r="I451" s="120"/>
      <c r="J451" s="120"/>
      <c r="K451" s="10"/>
      <c r="L451" s="120"/>
      <c r="M451" s="120"/>
      <c r="N451" s="120"/>
      <c r="O451" s="120"/>
      <c r="P451" s="120"/>
      <c r="Q451" s="120"/>
      <c r="R451" s="67"/>
    </row>
    <row r="452" spans="1:18" x14ac:dyDescent="0.35">
      <c r="A452" s="165">
        <v>7</v>
      </c>
      <c r="B452" s="5" t="s">
        <v>699</v>
      </c>
      <c r="C452" s="143">
        <f>H452</f>
        <v>864000</v>
      </c>
      <c r="D452" s="10"/>
      <c r="E452" s="120"/>
      <c r="F452" s="120"/>
      <c r="G452" s="120">
        <v>720</v>
      </c>
      <c r="H452" s="120">
        <v>864000</v>
      </c>
      <c r="I452" s="120"/>
      <c r="J452" s="120"/>
      <c r="K452" s="10"/>
      <c r="L452" s="120"/>
      <c r="M452" s="120"/>
      <c r="N452" s="120"/>
      <c r="O452" s="120"/>
      <c r="P452" s="120"/>
      <c r="Q452" s="120"/>
      <c r="R452" s="67"/>
    </row>
    <row r="453" spans="1:18" x14ac:dyDescent="0.35">
      <c r="A453" s="165">
        <v>8</v>
      </c>
      <c r="B453" s="5" t="s">
        <v>700</v>
      </c>
      <c r="C453" s="301">
        <f>F453</f>
        <v>1600000</v>
      </c>
      <c r="D453" s="120"/>
      <c r="E453" s="120">
        <v>1</v>
      </c>
      <c r="F453" s="120">
        <v>1600000</v>
      </c>
      <c r="G453" s="120"/>
      <c r="H453" s="120"/>
      <c r="I453" s="120"/>
      <c r="J453" s="120"/>
      <c r="K453" s="10"/>
      <c r="L453" s="120"/>
      <c r="M453" s="120"/>
      <c r="N453" s="120"/>
      <c r="O453" s="120"/>
      <c r="P453" s="120"/>
      <c r="Q453" s="120"/>
      <c r="R453" s="67"/>
    </row>
    <row r="454" spans="1:18" x14ac:dyDescent="0.35">
      <c r="A454" s="165">
        <v>9</v>
      </c>
      <c r="B454" s="5" t="s">
        <v>1685</v>
      </c>
      <c r="C454" s="143">
        <f>F454</f>
        <v>9600000</v>
      </c>
      <c r="D454" s="10"/>
      <c r="E454" s="120">
        <v>6</v>
      </c>
      <c r="F454" s="120">
        <v>9600000</v>
      </c>
      <c r="G454" s="120"/>
      <c r="H454" s="120"/>
      <c r="I454" s="120"/>
      <c r="J454" s="120"/>
      <c r="K454" s="10"/>
      <c r="L454" s="120"/>
      <c r="M454" s="120"/>
      <c r="N454" s="120"/>
      <c r="O454" s="120"/>
      <c r="P454" s="120"/>
      <c r="Q454" s="120"/>
      <c r="R454" s="67"/>
    </row>
    <row r="455" spans="1:18" x14ac:dyDescent="0.35">
      <c r="A455" s="165">
        <v>10</v>
      </c>
      <c r="B455" s="5" t="s">
        <v>1686</v>
      </c>
      <c r="C455" s="143">
        <f>F455</f>
        <v>6400000</v>
      </c>
      <c r="D455" s="10"/>
      <c r="E455" s="120">
        <v>4</v>
      </c>
      <c r="F455" s="120">
        <v>6400000</v>
      </c>
      <c r="G455" s="120"/>
      <c r="H455" s="120"/>
      <c r="I455" s="120"/>
      <c r="J455" s="120"/>
      <c r="K455" s="10"/>
      <c r="L455" s="120"/>
      <c r="M455" s="120"/>
      <c r="N455" s="120"/>
      <c r="O455" s="120"/>
      <c r="P455" s="120"/>
      <c r="Q455" s="120"/>
      <c r="R455" s="67"/>
    </row>
    <row r="456" spans="1:18" x14ac:dyDescent="0.35">
      <c r="A456" s="165">
        <v>11</v>
      </c>
      <c r="B456" s="5" t="s">
        <v>1687</v>
      </c>
      <c r="C456" s="143">
        <f>F456</f>
        <v>3200000</v>
      </c>
      <c r="D456" s="10"/>
      <c r="E456" s="120">
        <v>2</v>
      </c>
      <c r="F456" s="120">
        <v>3200000</v>
      </c>
      <c r="G456" s="120"/>
      <c r="H456" s="120"/>
      <c r="I456" s="120"/>
      <c r="J456" s="120"/>
      <c r="K456" s="10"/>
      <c r="L456" s="120"/>
      <c r="M456" s="120"/>
      <c r="N456" s="120"/>
      <c r="O456" s="120"/>
      <c r="P456" s="120"/>
      <c r="Q456" s="120"/>
      <c r="R456" s="67"/>
    </row>
    <row r="457" spans="1:18" x14ac:dyDescent="0.35">
      <c r="A457" s="165">
        <v>12</v>
      </c>
      <c r="B457" s="5" t="s">
        <v>866</v>
      </c>
      <c r="C457" s="143">
        <f>H457</f>
        <v>409200</v>
      </c>
      <c r="D457" s="10"/>
      <c r="E457" s="120"/>
      <c r="F457" s="120"/>
      <c r="G457" s="120">
        <v>264</v>
      </c>
      <c r="H457" s="120">
        <v>409200</v>
      </c>
      <c r="I457" s="120"/>
      <c r="J457" s="120"/>
      <c r="K457" s="10"/>
      <c r="L457" s="120"/>
      <c r="M457" s="120"/>
      <c r="N457" s="120"/>
      <c r="O457" s="120"/>
      <c r="P457" s="120"/>
      <c r="Q457" s="120"/>
      <c r="R457" s="67"/>
    </row>
    <row r="458" spans="1:18" x14ac:dyDescent="0.35">
      <c r="A458" s="421" t="s">
        <v>41</v>
      </c>
      <c r="B458" s="421"/>
      <c r="C458" s="340">
        <f>SUM(C459:C475)</f>
        <v>56643894</v>
      </c>
      <c r="D458" s="17">
        <f t="shared" ref="D458:Q458" si="31">SUM(D459:D475)</f>
        <v>19965470</v>
      </c>
      <c r="E458" s="17">
        <f t="shared" si="31"/>
        <v>19</v>
      </c>
      <c r="F458" s="17">
        <f t="shared" si="31"/>
        <v>30400000</v>
      </c>
      <c r="G458" s="17">
        <f t="shared" si="31"/>
        <v>1548</v>
      </c>
      <c r="H458" s="17">
        <f t="shared" si="31"/>
        <v>1857600</v>
      </c>
      <c r="I458" s="17">
        <f t="shared" si="31"/>
        <v>0</v>
      </c>
      <c r="J458" s="17">
        <f t="shared" si="31"/>
        <v>0</v>
      </c>
      <c r="K458" s="17">
        <f t="shared" si="31"/>
        <v>3768</v>
      </c>
      <c r="L458" s="17">
        <f t="shared" si="31"/>
        <v>3461280</v>
      </c>
      <c r="M458" s="17">
        <f t="shared" si="31"/>
        <v>0</v>
      </c>
      <c r="N458" s="17">
        <f t="shared" si="31"/>
        <v>0</v>
      </c>
      <c r="O458" s="17">
        <f t="shared" si="31"/>
        <v>498</v>
      </c>
      <c r="P458" s="17">
        <f t="shared" si="31"/>
        <v>959544</v>
      </c>
      <c r="Q458" s="17">
        <f t="shared" si="31"/>
        <v>0</v>
      </c>
      <c r="R458" s="67"/>
    </row>
    <row r="459" spans="1:18" x14ac:dyDescent="0.35">
      <c r="A459" s="166">
        <v>1</v>
      </c>
      <c r="B459" s="167" t="s">
        <v>521</v>
      </c>
      <c r="C459" s="143">
        <f>D459</f>
        <v>1818434</v>
      </c>
      <c r="D459" s="10">
        <v>1818434</v>
      </c>
      <c r="E459" s="120"/>
      <c r="F459" s="120"/>
      <c r="G459" s="120"/>
      <c r="H459" s="120"/>
      <c r="I459" s="120"/>
      <c r="J459" s="120"/>
      <c r="K459" s="10"/>
      <c r="L459" s="120"/>
      <c r="M459" s="120"/>
      <c r="N459" s="120"/>
      <c r="O459" s="120"/>
      <c r="P459" s="120"/>
      <c r="Q459" s="55"/>
      <c r="R459" s="67"/>
    </row>
    <row r="460" spans="1:18" x14ac:dyDescent="0.35">
      <c r="A460" s="166">
        <v>2</v>
      </c>
      <c r="B460" s="5" t="s">
        <v>522</v>
      </c>
      <c r="C460" s="143">
        <f>D460</f>
        <v>2798190</v>
      </c>
      <c r="D460" s="10">
        <v>2798190</v>
      </c>
      <c r="E460" s="120"/>
      <c r="F460" s="120"/>
      <c r="G460" s="120"/>
      <c r="H460" s="120"/>
      <c r="I460" s="120"/>
      <c r="J460" s="120"/>
      <c r="K460" s="10"/>
      <c r="L460" s="120"/>
      <c r="M460" s="120"/>
      <c r="N460" s="120"/>
      <c r="O460" s="120"/>
      <c r="P460" s="120"/>
      <c r="Q460" s="55"/>
      <c r="R460" s="67"/>
    </row>
    <row r="461" spans="1:18" x14ac:dyDescent="0.35">
      <c r="A461" s="166">
        <v>3</v>
      </c>
      <c r="B461" s="5" t="s">
        <v>797</v>
      </c>
      <c r="C461" s="143">
        <f>D461</f>
        <v>868838</v>
      </c>
      <c r="D461" s="10">
        <v>868838</v>
      </c>
      <c r="E461" s="120"/>
      <c r="F461" s="120"/>
      <c r="G461" s="120"/>
      <c r="H461" s="120"/>
      <c r="I461" s="120"/>
      <c r="J461" s="120"/>
      <c r="K461" s="10"/>
      <c r="L461" s="120"/>
      <c r="M461" s="120"/>
      <c r="N461" s="120"/>
      <c r="O461" s="120"/>
      <c r="P461" s="120"/>
      <c r="Q461" s="55"/>
      <c r="R461" s="67"/>
    </row>
    <row r="462" spans="1:18" x14ac:dyDescent="0.35">
      <c r="A462" s="166">
        <v>4</v>
      </c>
      <c r="B462" s="5" t="s">
        <v>798</v>
      </c>
      <c r="C462" s="143">
        <f>D462</f>
        <v>3039831</v>
      </c>
      <c r="D462" s="10">
        <v>3039831</v>
      </c>
      <c r="E462" s="120"/>
      <c r="F462" s="120"/>
      <c r="G462" s="120"/>
      <c r="H462" s="120"/>
      <c r="I462" s="120"/>
      <c r="J462" s="120"/>
      <c r="K462" s="10"/>
      <c r="L462" s="120"/>
      <c r="M462" s="120"/>
      <c r="N462" s="120"/>
      <c r="O462" s="120"/>
      <c r="P462" s="120"/>
      <c r="Q462" s="55"/>
      <c r="R462" s="67"/>
    </row>
    <row r="463" spans="1:18" x14ac:dyDescent="0.35">
      <c r="A463" s="166">
        <v>5</v>
      </c>
      <c r="B463" s="5" t="s">
        <v>799</v>
      </c>
      <c r="C463" s="301">
        <f>F463</f>
        <v>6400000</v>
      </c>
      <c r="D463" s="120"/>
      <c r="E463" s="120">
        <v>4</v>
      </c>
      <c r="F463" s="120">
        <v>6400000</v>
      </c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55"/>
      <c r="R463" s="67"/>
    </row>
    <row r="464" spans="1:18" x14ac:dyDescent="0.35">
      <c r="A464" s="166">
        <v>6</v>
      </c>
      <c r="B464" s="5" t="s">
        <v>1048</v>
      </c>
      <c r="C464" s="301">
        <f>D464</f>
        <v>613840</v>
      </c>
      <c r="D464" s="120">
        <v>613840</v>
      </c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55"/>
      <c r="R464" s="67"/>
    </row>
    <row r="465" spans="1:18" x14ac:dyDescent="0.35">
      <c r="A465" s="166">
        <v>7</v>
      </c>
      <c r="B465" s="5" t="s">
        <v>701</v>
      </c>
      <c r="C465" s="301">
        <f>L465+P465</f>
        <v>1426824</v>
      </c>
      <c r="D465" s="120"/>
      <c r="E465" s="120"/>
      <c r="F465" s="120"/>
      <c r="G465" s="120"/>
      <c r="H465" s="120"/>
      <c r="I465" s="120"/>
      <c r="J465" s="120"/>
      <c r="K465" s="120">
        <v>498</v>
      </c>
      <c r="L465" s="120">
        <v>467280</v>
      </c>
      <c r="M465" s="120"/>
      <c r="N465" s="120"/>
      <c r="O465" s="120">
        <v>498</v>
      </c>
      <c r="P465" s="120">
        <v>959544</v>
      </c>
      <c r="Q465" s="55"/>
      <c r="R465" s="67"/>
    </row>
    <row r="466" spans="1:18" x14ac:dyDescent="0.35">
      <c r="A466" s="166">
        <v>8</v>
      </c>
      <c r="B466" s="5" t="s">
        <v>523</v>
      </c>
      <c r="C466" s="301">
        <f>D466</f>
        <v>1255955</v>
      </c>
      <c r="D466" s="120">
        <v>1255955</v>
      </c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55"/>
      <c r="R466" s="67"/>
    </row>
    <row r="467" spans="1:18" x14ac:dyDescent="0.35">
      <c r="A467" s="166">
        <v>9</v>
      </c>
      <c r="B467" s="5" t="s">
        <v>800</v>
      </c>
      <c r="C467" s="301">
        <f>D467</f>
        <v>5392856</v>
      </c>
      <c r="D467" s="120">
        <v>5392856</v>
      </c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55"/>
      <c r="R467" s="67"/>
    </row>
    <row r="468" spans="1:18" x14ac:dyDescent="0.35">
      <c r="A468" s="140">
        <v>10</v>
      </c>
      <c r="B468" s="5" t="s">
        <v>524</v>
      </c>
      <c r="C468" s="301">
        <f>D468+H468</f>
        <v>4919150</v>
      </c>
      <c r="D468" s="120">
        <v>3771950</v>
      </c>
      <c r="E468" s="120"/>
      <c r="F468" s="120"/>
      <c r="G468" s="120">
        <v>956</v>
      </c>
      <c r="H468" s="120">
        <v>1147200</v>
      </c>
      <c r="I468" s="120"/>
      <c r="J468" s="120"/>
      <c r="K468" s="120"/>
      <c r="L468" s="120"/>
      <c r="M468" s="120"/>
      <c r="N468" s="120"/>
      <c r="O468" s="120"/>
      <c r="P468" s="120"/>
      <c r="Q468" s="55"/>
      <c r="R468" s="67"/>
    </row>
    <row r="469" spans="1:18" x14ac:dyDescent="0.35">
      <c r="A469" s="140">
        <v>11</v>
      </c>
      <c r="B469" s="5" t="s">
        <v>702</v>
      </c>
      <c r="C469" s="301">
        <f>D469</f>
        <v>405576</v>
      </c>
      <c r="D469" s="120">
        <v>405576</v>
      </c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55"/>
      <c r="R469" s="67"/>
    </row>
    <row r="470" spans="1:18" x14ac:dyDescent="0.35">
      <c r="A470" s="140">
        <v>12</v>
      </c>
      <c r="B470" s="5" t="s">
        <v>525</v>
      </c>
      <c r="C470" s="301">
        <f>H470</f>
        <v>710400</v>
      </c>
      <c r="D470" s="120"/>
      <c r="E470" s="120"/>
      <c r="F470" s="120"/>
      <c r="G470" s="120">
        <v>592</v>
      </c>
      <c r="H470" s="120">
        <v>710400</v>
      </c>
      <c r="I470" s="120"/>
      <c r="J470" s="120"/>
      <c r="K470" s="120"/>
      <c r="L470" s="120"/>
      <c r="M470" s="120"/>
      <c r="N470" s="120"/>
      <c r="O470" s="120"/>
      <c r="P470" s="120"/>
      <c r="Q470" s="55"/>
      <c r="R470" s="67"/>
    </row>
    <row r="471" spans="1:18" x14ac:dyDescent="0.35">
      <c r="A471" s="140">
        <v>13</v>
      </c>
      <c r="B471" s="5" t="s">
        <v>1688</v>
      </c>
      <c r="C471" s="301">
        <f>F471</f>
        <v>3200000</v>
      </c>
      <c r="D471" s="120"/>
      <c r="E471" s="120">
        <v>2</v>
      </c>
      <c r="F471" s="120">
        <v>3200000</v>
      </c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55"/>
      <c r="R471" s="67"/>
    </row>
    <row r="472" spans="1:18" x14ac:dyDescent="0.35">
      <c r="A472" s="140">
        <v>14</v>
      </c>
      <c r="B472" s="5" t="s">
        <v>1689</v>
      </c>
      <c r="C472" s="301">
        <f>F472</f>
        <v>4800000</v>
      </c>
      <c r="D472" s="120"/>
      <c r="E472" s="120">
        <v>3</v>
      </c>
      <c r="F472" s="120">
        <v>4800000</v>
      </c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55"/>
      <c r="R472" s="67"/>
    </row>
    <row r="473" spans="1:18" x14ac:dyDescent="0.35">
      <c r="A473" s="140">
        <v>15</v>
      </c>
      <c r="B473" s="5" t="s">
        <v>1690</v>
      </c>
      <c r="C473" s="301">
        <f>F473</f>
        <v>9600000</v>
      </c>
      <c r="D473" s="120"/>
      <c r="E473" s="120">
        <v>6</v>
      </c>
      <c r="F473" s="120">
        <v>9600000</v>
      </c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55"/>
      <c r="R473" s="67"/>
    </row>
    <row r="474" spans="1:18" x14ac:dyDescent="0.35">
      <c r="A474" s="140">
        <v>16</v>
      </c>
      <c r="B474" s="5" t="s">
        <v>1691</v>
      </c>
      <c r="C474" s="301">
        <f>F474</f>
        <v>6400000</v>
      </c>
      <c r="D474" s="120"/>
      <c r="E474" s="120">
        <v>4</v>
      </c>
      <c r="F474" s="120">
        <v>6400000</v>
      </c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55"/>
      <c r="R474" s="67"/>
    </row>
    <row r="475" spans="1:18" x14ac:dyDescent="0.35">
      <c r="A475" s="140">
        <v>17</v>
      </c>
      <c r="B475" s="5" t="s">
        <v>1692</v>
      </c>
      <c r="C475" s="301">
        <f>L475</f>
        <v>2994000</v>
      </c>
      <c r="D475" s="120"/>
      <c r="E475" s="120"/>
      <c r="F475" s="120"/>
      <c r="G475" s="120"/>
      <c r="H475" s="120"/>
      <c r="I475" s="120"/>
      <c r="J475" s="120"/>
      <c r="K475" s="120">
        <v>3270</v>
      </c>
      <c r="L475" s="120">
        <v>2994000</v>
      </c>
      <c r="M475" s="120"/>
      <c r="N475" s="120"/>
      <c r="O475" s="120"/>
      <c r="P475" s="120"/>
      <c r="Q475" s="55"/>
      <c r="R475" s="67"/>
    </row>
    <row r="476" spans="1:18" x14ac:dyDescent="0.35">
      <c r="A476" s="421" t="s">
        <v>42</v>
      </c>
      <c r="B476" s="421"/>
      <c r="C476" s="340">
        <f>SUM(C477:C494)</f>
        <v>68190663</v>
      </c>
      <c r="D476" s="17">
        <f t="shared" ref="D476:Q476" si="32">SUM(D477:D494)</f>
        <v>25280682</v>
      </c>
      <c r="E476" s="17">
        <f t="shared" si="32"/>
        <v>15</v>
      </c>
      <c r="F476" s="17">
        <f t="shared" si="32"/>
        <v>24000000</v>
      </c>
      <c r="G476" s="17">
        <f t="shared" si="32"/>
        <v>2513</v>
      </c>
      <c r="H476" s="17">
        <f t="shared" si="32"/>
        <v>3094000</v>
      </c>
      <c r="I476" s="17">
        <f t="shared" si="32"/>
        <v>0</v>
      </c>
      <c r="J476" s="17">
        <f t="shared" si="32"/>
        <v>0</v>
      </c>
      <c r="K476" s="17">
        <f t="shared" si="32"/>
        <v>6578.1</v>
      </c>
      <c r="L476" s="17">
        <f t="shared" si="32"/>
        <v>7735260</v>
      </c>
      <c r="M476" s="17">
        <f t="shared" si="32"/>
        <v>0</v>
      </c>
      <c r="N476" s="17">
        <f t="shared" si="32"/>
        <v>0</v>
      </c>
      <c r="O476" s="17">
        <f t="shared" si="32"/>
        <v>3022.1000000000004</v>
      </c>
      <c r="P476" s="17">
        <f t="shared" si="32"/>
        <v>8080721</v>
      </c>
      <c r="Q476" s="17">
        <f t="shared" si="32"/>
        <v>0</v>
      </c>
      <c r="R476" s="67"/>
    </row>
    <row r="477" spans="1:18" x14ac:dyDescent="0.35">
      <c r="A477" s="165">
        <v>1</v>
      </c>
      <c r="B477" s="5" t="s">
        <v>526</v>
      </c>
      <c r="C477" s="341">
        <f>D477</f>
        <v>5226080</v>
      </c>
      <c r="D477" s="120">
        <v>5226080</v>
      </c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55"/>
      <c r="R477" s="67"/>
    </row>
    <row r="478" spans="1:18" x14ac:dyDescent="0.35">
      <c r="A478" s="165">
        <v>2</v>
      </c>
      <c r="B478" s="5" t="s">
        <v>801</v>
      </c>
      <c r="C478" s="143">
        <f>D478</f>
        <v>4004597</v>
      </c>
      <c r="D478" s="10">
        <v>4004597</v>
      </c>
      <c r="E478" s="120"/>
      <c r="F478" s="120"/>
      <c r="G478" s="120"/>
      <c r="H478" s="120"/>
      <c r="I478" s="120"/>
      <c r="J478" s="120"/>
      <c r="K478" s="10"/>
      <c r="L478" s="120"/>
      <c r="M478" s="120"/>
      <c r="N478" s="120"/>
      <c r="O478" s="120"/>
      <c r="P478" s="120"/>
      <c r="Q478" s="55"/>
      <c r="R478" s="67"/>
    </row>
    <row r="479" spans="1:18" x14ac:dyDescent="0.35">
      <c r="A479" s="140">
        <v>3</v>
      </c>
      <c r="B479" s="5" t="s">
        <v>867</v>
      </c>
      <c r="C479" s="301">
        <f>F479</f>
        <v>6400000</v>
      </c>
      <c r="D479" s="120"/>
      <c r="E479" s="120">
        <v>4</v>
      </c>
      <c r="F479" s="120">
        <v>6400000</v>
      </c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55"/>
      <c r="R479" s="67"/>
    </row>
    <row r="480" spans="1:18" x14ac:dyDescent="0.35">
      <c r="A480" s="140">
        <v>4</v>
      </c>
      <c r="B480" s="5" t="s">
        <v>868</v>
      </c>
      <c r="C480" s="301">
        <f>F480</f>
        <v>11200000</v>
      </c>
      <c r="D480" s="120"/>
      <c r="E480" s="120">
        <v>7</v>
      </c>
      <c r="F480" s="120">
        <v>11200000</v>
      </c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55"/>
      <c r="R480" s="67"/>
    </row>
    <row r="481" spans="1:18" x14ac:dyDescent="0.35">
      <c r="A481" s="165">
        <v>5</v>
      </c>
      <c r="B481" s="5" t="s">
        <v>703</v>
      </c>
      <c r="C481" s="143">
        <f>L481</f>
        <v>1109580</v>
      </c>
      <c r="D481" s="10"/>
      <c r="E481" s="120"/>
      <c r="F481" s="120"/>
      <c r="G481" s="120"/>
      <c r="H481" s="120"/>
      <c r="I481" s="120"/>
      <c r="J481" s="120"/>
      <c r="K481" s="10">
        <v>1066</v>
      </c>
      <c r="L481" s="120">
        <v>1109580</v>
      </c>
      <c r="M481" s="120"/>
      <c r="N481" s="120"/>
      <c r="O481" s="120"/>
      <c r="P481" s="120"/>
      <c r="Q481" s="55"/>
      <c r="R481" s="67"/>
    </row>
    <row r="482" spans="1:18" x14ac:dyDescent="0.35">
      <c r="A482" s="140">
        <v>6</v>
      </c>
      <c r="B482" s="167" t="s">
        <v>527</v>
      </c>
      <c r="C482" s="301">
        <f>H482</f>
        <v>1453200</v>
      </c>
      <c r="D482" s="120"/>
      <c r="E482" s="120"/>
      <c r="F482" s="120"/>
      <c r="G482" s="120">
        <v>1211</v>
      </c>
      <c r="H482" s="120">
        <v>1453200</v>
      </c>
      <c r="I482" s="120"/>
      <c r="J482" s="120"/>
      <c r="K482" s="120"/>
      <c r="L482" s="120"/>
      <c r="M482" s="120"/>
      <c r="N482" s="120"/>
      <c r="O482" s="120"/>
      <c r="P482" s="120"/>
      <c r="Q482" s="55"/>
      <c r="R482" s="67"/>
    </row>
    <row r="483" spans="1:18" x14ac:dyDescent="0.35">
      <c r="A483" s="140">
        <v>7</v>
      </c>
      <c r="B483" s="5" t="s">
        <v>704</v>
      </c>
      <c r="C483" s="301">
        <f>H483</f>
        <v>1293600</v>
      </c>
      <c r="D483" s="120"/>
      <c r="E483" s="120"/>
      <c r="F483" s="120"/>
      <c r="G483" s="120">
        <v>1078</v>
      </c>
      <c r="H483" s="120">
        <v>1293600</v>
      </c>
      <c r="I483" s="120"/>
      <c r="J483" s="120"/>
      <c r="K483" s="120"/>
      <c r="L483" s="120"/>
      <c r="M483" s="120"/>
      <c r="N483" s="120"/>
      <c r="O483" s="120"/>
      <c r="P483" s="120"/>
      <c r="Q483" s="55"/>
      <c r="R483" s="67"/>
    </row>
    <row r="484" spans="1:18" x14ac:dyDescent="0.35">
      <c r="A484" s="165">
        <v>8</v>
      </c>
      <c r="B484" s="5" t="s">
        <v>705</v>
      </c>
      <c r="C484" s="301">
        <f>D484</f>
        <v>6691003</v>
      </c>
      <c r="D484" s="120">
        <v>6691003</v>
      </c>
      <c r="E484" s="120"/>
      <c r="F484" s="120"/>
      <c r="G484" s="120"/>
      <c r="H484" s="120"/>
      <c r="I484" s="120"/>
      <c r="J484" s="120"/>
      <c r="K484" s="10"/>
      <c r="L484" s="120"/>
      <c r="M484" s="120"/>
      <c r="N484" s="120"/>
      <c r="O484" s="120"/>
      <c r="P484" s="120"/>
      <c r="Q484" s="55"/>
      <c r="R484" s="67"/>
    </row>
    <row r="485" spans="1:18" x14ac:dyDescent="0.35">
      <c r="A485" s="140">
        <v>9</v>
      </c>
      <c r="B485" s="5" t="s">
        <v>706</v>
      </c>
      <c r="C485" s="301">
        <f>D485</f>
        <v>6566885</v>
      </c>
      <c r="D485" s="120">
        <v>6566885</v>
      </c>
      <c r="E485" s="120"/>
      <c r="F485" s="120"/>
      <c r="G485" s="120"/>
      <c r="H485" s="120"/>
      <c r="I485" s="120"/>
      <c r="J485" s="120"/>
      <c r="K485" s="10"/>
      <c r="L485" s="120"/>
      <c r="M485" s="120"/>
      <c r="N485" s="120"/>
      <c r="O485" s="120"/>
      <c r="P485" s="120"/>
      <c r="Q485" s="55"/>
      <c r="R485" s="67"/>
    </row>
    <row r="486" spans="1:18" x14ac:dyDescent="0.35">
      <c r="A486" s="140">
        <v>10</v>
      </c>
      <c r="B486" s="5" t="s">
        <v>1693</v>
      </c>
      <c r="C486" s="143">
        <f>L486+P486</f>
        <v>10841517</v>
      </c>
      <c r="D486" s="10"/>
      <c r="E486" s="120"/>
      <c r="F486" s="120"/>
      <c r="G486" s="120"/>
      <c r="H486" s="120"/>
      <c r="I486" s="120"/>
      <c r="J486" s="120"/>
      <c r="K486" s="10">
        <v>2376</v>
      </c>
      <c r="L486" s="120">
        <v>3550560</v>
      </c>
      <c r="M486" s="120"/>
      <c r="N486" s="120"/>
      <c r="O486" s="120">
        <v>2376</v>
      </c>
      <c r="P486" s="120">
        <v>7290957</v>
      </c>
      <c r="Q486" s="55"/>
      <c r="R486" s="67"/>
    </row>
    <row r="487" spans="1:18" x14ac:dyDescent="0.35">
      <c r="A487" s="165">
        <v>11</v>
      </c>
      <c r="B487" s="5" t="s">
        <v>1694</v>
      </c>
      <c r="C487" s="301">
        <f>F487</f>
        <v>6400000</v>
      </c>
      <c r="D487" s="120"/>
      <c r="E487" s="120">
        <v>4</v>
      </c>
      <c r="F487" s="120">
        <v>6400000</v>
      </c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55"/>
      <c r="R487" s="67"/>
    </row>
    <row r="488" spans="1:18" x14ac:dyDescent="0.35">
      <c r="A488" s="140">
        <v>12</v>
      </c>
      <c r="B488" s="5" t="s">
        <v>1695</v>
      </c>
      <c r="C488" s="301">
        <f>L488</f>
        <v>2690520</v>
      </c>
      <c r="D488" s="120"/>
      <c r="E488" s="120"/>
      <c r="F488" s="120"/>
      <c r="G488" s="120"/>
      <c r="H488" s="120"/>
      <c r="I488" s="120"/>
      <c r="J488" s="120"/>
      <c r="K488" s="120">
        <v>2490</v>
      </c>
      <c r="L488" s="120">
        <v>2690520</v>
      </c>
      <c r="M488" s="120"/>
      <c r="N488" s="120"/>
      <c r="O488" s="120"/>
      <c r="P488" s="120"/>
      <c r="Q488" s="55"/>
      <c r="R488" s="67"/>
    </row>
    <row r="489" spans="1:18" x14ac:dyDescent="0.35">
      <c r="A489" s="140">
        <v>13</v>
      </c>
      <c r="B489" s="5" t="s">
        <v>866</v>
      </c>
      <c r="C489" s="341">
        <f>D489+L489+P489</f>
        <v>656057</v>
      </c>
      <c r="D489" s="120">
        <v>60997</v>
      </c>
      <c r="E489" s="120"/>
      <c r="F489" s="120"/>
      <c r="G489" s="120"/>
      <c r="H489" s="120"/>
      <c r="I489" s="120"/>
      <c r="J489" s="120"/>
      <c r="K489" s="120">
        <v>306.8</v>
      </c>
      <c r="L489" s="120">
        <v>194880</v>
      </c>
      <c r="M489" s="120"/>
      <c r="N489" s="120"/>
      <c r="O489" s="120">
        <v>306.8</v>
      </c>
      <c r="P489" s="120">
        <v>400180</v>
      </c>
      <c r="Q489" s="55"/>
      <c r="R489" s="67"/>
    </row>
    <row r="490" spans="1:18" x14ac:dyDescent="0.35">
      <c r="A490" s="140">
        <v>14</v>
      </c>
      <c r="B490" s="5" t="s">
        <v>953</v>
      </c>
      <c r="C490" s="341">
        <f>D490</f>
        <v>287286</v>
      </c>
      <c r="D490" s="120">
        <v>287286</v>
      </c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55"/>
      <c r="R490" s="67"/>
    </row>
    <row r="491" spans="1:18" x14ac:dyDescent="0.35">
      <c r="A491" s="140">
        <v>15</v>
      </c>
      <c r="B491" s="5" t="s">
        <v>869</v>
      </c>
      <c r="C491" s="341">
        <f>D491</f>
        <v>336907</v>
      </c>
      <c r="D491" s="120">
        <v>336907</v>
      </c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55"/>
      <c r="R491" s="67"/>
    </row>
    <row r="492" spans="1:18" x14ac:dyDescent="0.35">
      <c r="A492" s="165">
        <v>16</v>
      </c>
      <c r="B492" s="5" t="s">
        <v>802</v>
      </c>
      <c r="C492" s="341">
        <f>D492</f>
        <v>723454</v>
      </c>
      <c r="D492" s="120">
        <v>723454</v>
      </c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55"/>
      <c r="R492" s="67"/>
    </row>
    <row r="493" spans="1:18" x14ac:dyDescent="0.35">
      <c r="A493" s="165">
        <v>17</v>
      </c>
      <c r="B493" s="5" t="s">
        <v>803</v>
      </c>
      <c r="C493" s="301">
        <f>H493+L493+P493</f>
        <v>926504</v>
      </c>
      <c r="D493" s="120"/>
      <c r="E493" s="120"/>
      <c r="F493" s="120"/>
      <c r="G493" s="120">
        <v>224</v>
      </c>
      <c r="H493" s="120">
        <v>347200</v>
      </c>
      <c r="I493" s="120"/>
      <c r="J493" s="120"/>
      <c r="K493" s="120">
        <v>339.3</v>
      </c>
      <c r="L493" s="120">
        <v>189720</v>
      </c>
      <c r="M493" s="120"/>
      <c r="N493" s="120"/>
      <c r="O493" s="120">
        <v>339.3</v>
      </c>
      <c r="P493" s="120">
        <v>389584</v>
      </c>
      <c r="Q493" s="55"/>
      <c r="R493" s="67"/>
    </row>
    <row r="494" spans="1:18" x14ac:dyDescent="0.35">
      <c r="A494" s="168">
        <v>18</v>
      </c>
      <c r="B494" s="5" t="s">
        <v>528</v>
      </c>
      <c r="C494" s="301">
        <f>D494</f>
        <v>1383473</v>
      </c>
      <c r="D494" s="120">
        <v>1383473</v>
      </c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55"/>
      <c r="R494" s="67"/>
    </row>
    <row r="495" spans="1:18" x14ac:dyDescent="0.35">
      <c r="A495" s="9">
        <v>6</v>
      </c>
      <c r="B495" s="16" t="s">
        <v>43</v>
      </c>
      <c r="C495" s="335">
        <f>C496+C515+C543</f>
        <v>274621189</v>
      </c>
      <c r="D495" s="106">
        <f t="shared" ref="D495:Q495" si="33">D496+D515+D543</f>
        <v>118491827</v>
      </c>
      <c r="E495" s="106">
        <f t="shared" si="33"/>
        <v>22</v>
      </c>
      <c r="F495" s="106">
        <f t="shared" si="33"/>
        <v>37448215</v>
      </c>
      <c r="G495" s="106">
        <f t="shared" si="33"/>
        <v>51873.479999999996</v>
      </c>
      <c r="H495" s="106">
        <f t="shared" si="33"/>
        <v>75938254</v>
      </c>
      <c r="I495" s="106">
        <f t="shared" si="33"/>
        <v>10684.6</v>
      </c>
      <c r="J495" s="106">
        <f t="shared" si="33"/>
        <v>5436183</v>
      </c>
      <c r="K495" s="106">
        <f t="shared" si="33"/>
        <v>115561.37999999999</v>
      </c>
      <c r="L495" s="106">
        <f t="shared" si="33"/>
        <v>18077050</v>
      </c>
      <c r="M495" s="106">
        <f t="shared" si="33"/>
        <v>9871.7000000000007</v>
      </c>
      <c r="N495" s="106">
        <f t="shared" si="33"/>
        <v>13616359</v>
      </c>
      <c r="O495" s="106">
        <f t="shared" si="33"/>
        <v>0</v>
      </c>
      <c r="P495" s="106">
        <f t="shared" si="33"/>
        <v>0</v>
      </c>
      <c r="Q495" s="106">
        <f t="shared" si="33"/>
        <v>5613301</v>
      </c>
      <c r="R495" s="67"/>
    </row>
    <row r="496" spans="1:18" x14ac:dyDescent="0.35">
      <c r="A496" s="422" t="s">
        <v>44</v>
      </c>
      <c r="B496" s="422"/>
      <c r="C496" s="336">
        <f>SUM(C497:C514)</f>
        <v>42598637</v>
      </c>
      <c r="D496" s="145">
        <f t="shared" ref="D496:Q496" si="34">SUM(D497:D514)</f>
        <v>3116088</v>
      </c>
      <c r="E496" s="145">
        <f t="shared" si="34"/>
        <v>6</v>
      </c>
      <c r="F496" s="145">
        <f t="shared" si="34"/>
        <v>10213149</v>
      </c>
      <c r="G496" s="145">
        <f t="shared" si="34"/>
        <v>14084.159999999998</v>
      </c>
      <c r="H496" s="145">
        <f t="shared" si="34"/>
        <v>26455769</v>
      </c>
      <c r="I496" s="145">
        <f t="shared" si="34"/>
        <v>852.7</v>
      </c>
      <c r="J496" s="145">
        <f t="shared" si="34"/>
        <v>876286</v>
      </c>
      <c r="K496" s="145">
        <f t="shared" si="34"/>
        <v>0</v>
      </c>
      <c r="L496" s="145">
        <f t="shared" si="34"/>
        <v>0</v>
      </c>
      <c r="M496" s="145">
        <f t="shared" si="34"/>
        <v>0</v>
      </c>
      <c r="N496" s="145">
        <f t="shared" si="34"/>
        <v>0</v>
      </c>
      <c r="O496" s="145">
        <f t="shared" si="34"/>
        <v>0</v>
      </c>
      <c r="P496" s="145">
        <f t="shared" si="34"/>
        <v>0</v>
      </c>
      <c r="Q496" s="145">
        <f t="shared" si="34"/>
        <v>1937345</v>
      </c>
      <c r="R496" s="67"/>
    </row>
    <row r="497" spans="1:19" x14ac:dyDescent="0.35">
      <c r="A497" s="300">
        <v>1</v>
      </c>
      <c r="B497" s="169" t="s">
        <v>1215</v>
      </c>
      <c r="C497" s="302">
        <f>D497+F497+H497+J497+L497+N497+P497+Q497</f>
        <v>3404383</v>
      </c>
      <c r="D497" s="82"/>
      <c r="E497" s="82">
        <v>2</v>
      </c>
      <c r="F497" s="82">
        <v>3404383</v>
      </c>
      <c r="G497" s="82"/>
      <c r="H497" s="82"/>
      <c r="I497" s="82"/>
      <c r="J497" s="82"/>
      <c r="K497" s="82"/>
      <c r="L497" s="82"/>
      <c r="M497" s="82"/>
      <c r="N497" s="82"/>
      <c r="O497" s="315"/>
      <c r="P497" s="315"/>
      <c r="Q497" s="82"/>
      <c r="R497" s="67"/>
    </row>
    <row r="498" spans="1:19" x14ac:dyDescent="0.35">
      <c r="A498" s="300">
        <v>2</v>
      </c>
      <c r="B498" s="169" t="s">
        <v>1216</v>
      </c>
      <c r="C498" s="302">
        <f t="shared" ref="C498:C561" si="35">D498+F498+H498+J498+L498+N498+P498+Q498</f>
        <v>1733749</v>
      </c>
      <c r="D498" s="82"/>
      <c r="E498" s="82"/>
      <c r="F498" s="82"/>
      <c r="G498" s="82">
        <v>959.76</v>
      </c>
      <c r="H498" s="82">
        <v>1733749</v>
      </c>
      <c r="I498" s="82"/>
      <c r="J498" s="82"/>
      <c r="K498" s="82"/>
      <c r="L498" s="82"/>
      <c r="M498" s="82"/>
      <c r="N498" s="82"/>
      <c r="O498" s="315"/>
      <c r="P498" s="315"/>
      <c r="Q498" s="82"/>
      <c r="R498" s="67"/>
    </row>
    <row r="499" spans="1:19" x14ac:dyDescent="0.35">
      <c r="A499" s="300">
        <v>3</v>
      </c>
      <c r="B499" s="169" t="s">
        <v>1217</v>
      </c>
      <c r="C499" s="302">
        <f>D499+F499+H499+J499+L499+N499+P499+Q499</f>
        <v>1407329</v>
      </c>
      <c r="D499" s="82"/>
      <c r="E499" s="82"/>
      <c r="F499" s="82"/>
      <c r="G499" s="82">
        <v>589.4</v>
      </c>
      <c r="H499" s="82">
        <v>1064716</v>
      </c>
      <c r="I499" s="82">
        <v>413</v>
      </c>
      <c r="J499" s="82">
        <v>342613</v>
      </c>
      <c r="K499" s="82"/>
      <c r="L499" s="82"/>
      <c r="M499" s="82"/>
      <c r="N499" s="82"/>
      <c r="O499" s="315"/>
      <c r="P499" s="315"/>
      <c r="Q499" s="82"/>
      <c r="R499" s="67"/>
    </row>
    <row r="500" spans="1:19" x14ac:dyDescent="0.35">
      <c r="A500" s="300">
        <v>4</v>
      </c>
      <c r="B500" s="169" t="s">
        <v>1220</v>
      </c>
      <c r="C500" s="302">
        <f t="shared" si="35"/>
        <v>2908369</v>
      </c>
      <c r="D500" s="82"/>
      <c r="E500" s="82"/>
      <c r="F500" s="82"/>
      <c r="G500" s="82">
        <v>1610</v>
      </c>
      <c r="H500" s="82">
        <v>2908369</v>
      </c>
      <c r="I500" s="82"/>
      <c r="J500" s="82"/>
      <c r="K500" s="82"/>
      <c r="L500" s="82"/>
      <c r="M500" s="82"/>
      <c r="N500" s="82"/>
      <c r="O500" s="315"/>
      <c r="P500" s="315"/>
      <c r="Q500" s="82"/>
      <c r="R500" s="67"/>
    </row>
    <row r="501" spans="1:19" x14ac:dyDescent="0.35">
      <c r="A501" s="300">
        <v>5</v>
      </c>
      <c r="B501" s="169" t="s">
        <v>1221</v>
      </c>
      <c r="C501" s="302">
        <f t="shared" si="35"/>
        <v>3828751</v>
      </c>
      <c r="D501" s="82"/>
      <c r="E501" s="82"/>
      <c r="F501" s="82"/>
      <c r="G501" s="82">
        <v>2119.5</v>
      </c>
      <c r="H501" s="82">
        <v>3828751</v>
      </c>
      <c r="I501" s="82"/>
      <c r="J501" s="82"/>
      <c r="K501" s="82"/>
      <c r="L501" s="82"/>
      <c r="M501" s="82"/>
      <c r="N501" s="82"/>
      <c r="O501" s="315"/>
      <c r="P501" s="315"/>
      <c r="Q501" s="82"/>
      <c r="R501" s="67"/>
    </row>
    <row r="502" spans="1:19" x14ac:dyDescent="0.35">
      <c r="A502" s="300">
        <v>6</v>
      </c>
      <c r="B502" s="169" t="s">
        <v>1222</v>
      </c>
      <c r="C502" s="302">
        <f t="shared" si="35"/>
        <v>3404383</v>
      </c>
      <c r="D502" s="82"/>
      <c r="E502" s="82">
        <v>2</v>
      </c>
      <c r="F502" s="82">
        <v>3404383</v>
      </c>
      <c r="G502" s="82"/>
      <c r="H502" s="82"/>
      <c r="I502" s="82"/>
      <c r="J502" s="82"/>
      <c r="K502" s="82"/>
      <c r="L502" s="82"/>
      <c r="M502" s="82"/>
      <c r="N502" s="82"/>
      <c r="O502" s="315"/>
      <c r="P502" s="315"/>
      <c r="Q502" s="82"/>
      <c r="R502" s="67"/>
    </row>
    <row r="503" spans="1:19" x14ac:dyDescent="0.35">
      <c r="A503" s="300">
        <v>7</v>
      </c>
      <c r="B503" s="169" t="s">
        <v>1223</v>
      </c>
      <c r="C503" s="302">
        <f t="shared" si="35"/>
        <v>1083864</v>
      </c>
      <c r="D503" s="82"/>
      <c r="E503" s="82"/>
      <c r="F503" s="82"/>
      <c r="G503" s="82">
        <v>600</v>
      </c>
      <c r="H503" s="82">
        <v>1083864</v>
      </c>
      <c r="I503" s="82"/>
      <c r="J503" s="82"/>
      <c r="K503" s="82"/>
      <c r="L503" s="82"/>
      <c r="M503" s="82"/>
      <c r="N503" s="82"/>
      <c r="O503" s="315"/>
      <c r="P503" s="315"/>
      <c r="Q503" s="82"/>
      <c r="R503" s="67"/>
    </row>
    <row r="504" spans="1:19" x14ac:dyDescent="0.35">
      <c r="A504" s="300">
        <v>8</v>
      </c>
      <c r="B504" s="169" t="s">
        <v>1224</v>
      </c>
      <c r="C504" s="302">
        <f t="shared" si="35"/>
        <v>2613946</v>
      </c>
      <c r="D504" s="82">
        <v>2613946</v>
      </c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315"/>
      <c r="P504" s="315"/>
      <c r="Q504" s="82"/>
      <c r="R504" s="67"/>
    </row>
    <row r="505" spans="1:19" x14ac:dyDescent="0.35">
      <c r="A505" s="300">
        <v>9</v>
      </c>
      <c r="B505" s="169" t="s">
        <v>1225</v>
      </c>
      <c r="C505" s="302">
        <f t="shared" si="35"/>
        <v>1856117</v>
      </c>
      <c r="D505" s="82"/>
      <c r="E505" s="82"/>
      <c r="F505" s="82"/>
      <c r="G505" s="82">
        <v>1027.5</v>
      </c>
      <c r="H505" s="82">
        <v>1856117</v>
      </c>
      <c r="I505" s="82"/>
      <c r="J505" s="82"/>
      <c r="K505" s="82"/>
      <c r="L505" s="82"/>
      <c r="M505" s="82"/>
      <c r="N505" s="82"/>
      <c r="O505" s="315"/>
      <c r="P505" s="315"/>
      <c r="Q505" s="82"/>
      <c r="R505" s="67"/>
    </row>
    <row r="506" spans="1:19" x14ac:dyDescent="0.35">
      <c r="A506" s="300">
        <v>10</v>
      </c>
      <c r="B506" s="169" t="s">
        <v>1226</v>
      </c>
      <c r="C506" s="302">
        <f t="shared" si="35"/>
        <v>2783909</v>
      </c>
      <c r="D506" s="82"/>
      <c r="E506" s="82"/>
      <c r="F506" s="82"/>
      <c r="G506" s="82">
        <v>1306.9000000000001</v>
      </c>
      <c r="H506" s="82">
        <v>2783909</v>
      </c>
      <c r="I506" s="82"/>
      <c r="J506" s="82"/>
      <c r="K506" s="82"/>
      <c r="L506" s="82"/>
      <c r="M506" s="82"/>
      <c r="N506" s="82"/>
      <c r="O506" s="315"/>
      <c r="P506" s="315"/>
      <c r="Q506" s="82"/>
      <c r="R506" s="67"/>
    </row>
    <row r="507" spans="1:19" x14ac:dyDescent="0.35">
      <c r="A507" s="300">
        <v>11</v>
      </c>
      <c r="B507" s="169" t="s">
        <v>1227</v>
      </c>
      <c r="C507" s="302">
        <f t="shared" si="35"/>
        <v>3404383</v>
      </c>
      <c r="D507" s="82"/>
      <c r="E507" s="82">
        <v>2</v>
      </c>
      <c r="F507" s="82">
        <v>3404383</v>
      </c>
      <c r="G507" s="82"/>
      <c r="H507" s="82"/>
      <c r="I507" s="82"/>
      <c r="J507" s="82"/>
      <c r="K507" s="82"/>
      <c r="L507" s="82"/>
      <c r="M507" s="82"/>
      <c r="N507" s="82"/>
      <c r="O507" s="315"/>
      <c r="P507" s="315"/>
      <c r="Q507" s="82"/>
      <c r="R507" s="67"/>
    </row>
    <row r="508" spans="1:19" x14ac:dyDescent="0.35">
      <c r="A508" s="300">
        <v>12</v>
      </c>
      <c r="B508" s="169" t="s">
        <v>1228</v>
      </c>
      <c r="C508" s="302">
        <f t="shared" si="35"/>
        <v>1728763</v>
      </c>
      <c r="D508" s="82"/>
      <c r="E508" s="82"/>
      <c r="F508" s="82"/>
      <c r="G508" s="82">
        <v>957</v>
      </c>
      <c r="H508" s="82">
        <v>1728763</v>
      </c>
      <c r="I508" s="82"/>
      <c r="J508" s="82"/>
      <c r="K508" s="82"/>
      <c r="L508" s="82"/>
      <c r="M508" s="82"/>
      <c r="N508" s="82"/>
      <c r="O508" s="315"/>
      <c r="P508" s="315"/>
      <c r="Q508" s="82"/>
      <c r="R508" s="67"/>
    </row>
    <row r="509" spans="1:19" x14ac:dyDescent="0.35">
      <c r="A509" s="300">
        <v>13</v>
      </c>
      <c r="B509" s="169" t="s">
        <v>1229</v>
      </c>
      <c r="C509" s="302">
        <f t="shared" si="35"/>
        <v>1798496</v>
      </c>
      <c r="D509" s="82"/>
      <c r="E509" s="82"/>
      <c r="F509" s="82"/>
      <c r="G509" s="82">
        <v>844.3</v>
      </c>
      <c r="H509" s="82">
        <v>1798496</v>
      </c>
      <c r="I509" s="82"/>
      <c r="J509" s="82"/>
      <c r="K509" s="82"/>
      <c r="L509" s="82"/>
      <c r="M509" s="82"/>
      <c r="N509" s="82"/>
      <c r="O509" s="315"/>
      <c r="P509" s="315"/>
      <c r="Q509" s="82"/>
      <c r="R509" s="67"/>
    </row>
    <row r="510" spans="1:19" x14ac:dyDescent="0.35">
      <c r="A510" s="300">
        <v>14</v>
      </c>
      <c r="B510" s="169" t="s">
        <v>1230</v>
      </c>
      <c r="C510" s="302">
        <f t="shared" si="35"/>
        <v>1937345</v>
      </c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315"/>
      <c r="P510" s="315"/>
      <c r="Q510" s="82">
        <v>1937345</v>
      </c>
      <c r="R510" s="67"/>
      <c r="S510" s="2">
        <f>343.5/3</f>
        <v>114.5</v>
      </c>
    </row>
    <row r="511" spans="1:19" x14ac:dyDescent="0.35">
      <c r="A511" s="300">
        <v>15</v>
      </c>
      <c r="B511" s="169" t="s">
        <v>1231</v>
      </c>
      <c r="C511" s="302">
        <f t="shared" si="35"/>
        <v>5581902</v>
      </c>
      <c r="D511" s="82"/>
      <c r="E511" s="82"/>
      <c r="F511" s="82"/>
      <c r="G511" s="82">
        <v>3090</v>
      </c>
      <c r="H511" s="82">
        <v>5581902</v>
      </c>
      <c r="I511" s="82"/>
      <c r="J511" s="82"/>
      <c r="K511" s="82"/>
      <c r="L511" s="82"/>
      <c r="M511" s="82"/>
      <c r="N511" s="82"/>
      <c r="O511" s="315"/>
      <c r="P511" s="315"/>
      <c r="Q511" s="82"/>
      <c r="R511" s="67"/>
      <c r="S511" s="2">
        <f>S510+4.389</f>
        <v>118.889</v>
      </c>
    </row>
    <row r="512" spans="1:19" x14ac:dyDescent="0.35">
      <c r="A512" s="300">
        <v>16</v>
      </c>
      <c r="B512" s="169" t="s">
        <v>1232</v>
      </c>
      <c r="C512" s="302">
        <f t="shared" si="35"/>
        <v>2087133</v>
      </c>
      <c r="D512" s="82"/>
      <c r="E512" s="82"/>
      <c r="F512" s="82"/>
      <c r="G512" s="82">
        <v>979.8</v>
      </c>
      <c r="H512" s="82">
        <v>2087133</v>
      </c>
      <c r="I512" s="82"/>
      <c r="J512" s="82"/>
      <c r="K512" s="82"/>
      <c r="L512" s="82"/>
      <c r="M512" s="82"/>
      <c r="N512" s="82"/>
      <c r="O512" s="315"/>
      <c r="P512" s="315"/>
      <c r="Q512" s="82"/>
      <c r="R512" s="67"/>
    </row>
    <row r="513" spans="1:18" x14ac:dyDescent="0.35">
      <c r="A513" s="300">
        <v>17</v>
      </c>
      <c r="B513" s="169" t="s">
        <v>1234</v>
      </c>
      <c r="C513" s="302">
        <f t="shared" si="35"/>
        <v>502142</v>
      </c>
      <c r="D513" s="82">
        <v>502142</v>
      </c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315"/>
      <c r="P513" s="315"/>
      <c r="Q513" s="82"/>
      <c r="R513" s="67"/>
    </row>
    <row r="514" spans="1:18" x14ac:dyDescent="0.35">
      <c r="A514" s="300">
        <v>18</v>
      </c>
      <c r="B514" s="169" t="s">
        <v>1235</v>
      </c>
      <c r="C514" s="302">
        <f t="shared" si="35"/>
        <v>533673</v>
      </c>
      <c r="D514" s="82"/>
      <c r="E514" s="82"/>
      <c r="F514" s="82"/>
      <c r="G514" s="82"/>
      <c r="H514" s="82"/>
      <c r="I514" s="82">
        <v>439.7</v>
      </c>
      <c r="J514" s="82">
        <v>533673</v>
      </c>
      <c r="K514" s="82"/>
      <c r="L514" s="82"/>
      <c r="M514" s="82"/>
      <c r="N514" s="82"/>
      <c r="O514" s="315"/>
      <c r="P514" s="315"/>
      <c r="Q514" s="82"/>
      <c r="R514" s="67"/>
    </row>
    <row r="515" spans="1:18" x14ac:dyDescent="0.35">
      <c r="A515" s="330" t="s">
        <v>45</v>
      </c>
      <c r="B515" s="330"/>
      <c r="C515" s="336">
        <f>SUM(C516:C542)</f>
        <v>64546140</v>
      </c>
      <c r="D515" s="145">
        <f t="shared" ref="D515:Q515" si="36">SUM(D516:D542)</f>
        <v>7877526</v>
      </c>
      <c r="E515" s="145">
        <f t="shared" si="36"/>
        <v>10</v>
      </c>
      <c r="F515" s="145">
        <f t="shared" si="36"/>
        <v>17021917</v>
      </c>
      <c r="G515" s="145">
        <f t="shared" si="36"/>
        <v>16930.8</v>
      </c>
      <c r="H515" s="145">
        <f t="shared" si="36"/>
        <v>31976161</v>
      </c>
      <c r="I515" s="145">
        <f t="shared" si="36"/>
        <v>5707.7</v>
      </c>
      <c r="J515" s="145">
        <f t="shared" si="36"/>
        <v>2062917</v>
      </c>
      <c r="K515" s="145">
        <f t="shared" si="36"/>
        <v>4017</v>
      </c>
      <c r="L515" s="145">
        <f t="shared" si="36"/>
        <v>1931663</v>
      </c>
      <c r="M515" s="145">
        <f t="shared" si="36"/>
        <v>0</v>
      </c>
      <c r="N515" s="145">
        <f t="shared" si="36"/>
        <v>0</v>
      </c>
      <c r="O515" s="145">
        <f t="shared" si="36"/>
        <v>0</v>
      </c>
      <c r="P515" s="145">
        <f t="shared" si="36"/>
        <v>0</v>
      </c>
      <c r="Q515" s="145">
        <f t="shared" si="36"/>
        <v>3675956</v>
      </c>
      <c r="R515" s="67"/>
    </row>
    <row r="516" spans="1:18" x14ac:dyDescent="0.35">
      <c r="A516" s="300">
        <v>1</v>
      </c>
      <c r="B516" s="169" t="s">
        <v>1236</v>
      </c>
      <c r="C516" s="302">
        <f t="shared" si="35"/>
        <v>2660573</v>
      </c>
      <c r="D516" s="82"/>
      <c r="E516" s="82"/>
      <c r="F516" s="82"/>
      <c r="G516" s="82">
        <v>1249</v>
      </c>
      <c r="H516" s="82">
        <v>2660573</v>
      </c>
      <c r="I516" s="82"/>
      <c r="J516" s="82"/>
      <c r="K516" s="82"/>
      <c r="L516" s="82"/>
      <c r="M516" s="82"/>
      <c r="N516" s="82"/>
      <c r="O516" s="315"/>
      <c r="P516" s="315"/>
      <c r="Q516" s="82"/>
      <c r="R516" s="67"/>
    </row>
    <row r="517" spans="1:18" x14ac:dyDescent="0.35">
      <c r="A517" s="300">
        <v>2</v>
      </c>
      <c r="B517" s="169" t="s">
        <v>1237</v>
      </c>
      <c r="C517" s="302">
        <f t="shared" si="35"/>
        <v>1339659</v>
      </c>
      <c r="D517" s="82"/>
      <c r="E517" s="82"/>
      <c r="F517" s="82"/>
      <c r="G517" s="82">
        <v>628.9</v>
      </c>
      <c r="H517" s="82">
        <v>1339659</v>
      </c>
      <c r="I517" s="82"/>
      <c r="J517" s="82"/>
      <c r="K517" s="82"/>
      <c r="L517" s="82"/>
      <c r="M517" s="82"/>
      <c r="N517" s="82"/>
      <c r="O517" s="315"/>
      <c r="P517" s="315"/>
      <c r="Q517" s="82"/>
      <c r="R517" s="67"/>
    </row>
    <row r="518" spans="1:18" x14ac:dyDescent="0.35">
      <c r="A518" s="300">
        <v>3</v>
      </c>
      <c r="B518" s="169" t="s">
        <v>1238</v>
      </c>
      <c r="C518" s="302">
        <f t="shared" si="35"/>
        <v>1795602</v>
      </c>
      <c r="D518" s="82"/>
      <c r="E518" s="82"/>
      <c r="F518" s="82"/>
      <c r="G518" s="82">
        <v>994</v>
      </c>
      <c r="H518" s="82">
        <v>1795602</v>
      </c>
      <c r="I518" s="82"/>
      <c r="J518" s="82"/>
      <c r="K518" s="82"/>
      <c r="L518" s="82"/>
      <c r="M518" s="82"/>
      <c r="N518" s="82"/>
      <c r="O518" s="315"/>
      <c r="P518" s="315"/>
      <c r="Q518" s="82"/>
      <c r="R518" s="67"/>
    </row>
    <row r="519" spans="1:18" x14ac:dyDescent="0.35">
      <c r="A519" s="300">
        <v>4</v>
      </c>
      <c r="B519" s="169" t="s">
        <v>1216</v>
      </c>
      <c r="C519" s="302">
        <f t="shared" si="35"/>
        <v>1924684</v>
      </c>
      <c r="D519" s="82">
        <v>1924684</v>
      </c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315"/>
      <c r="P519" s="315"/>
      <c r="Q519" s="82"/>
      <c r="R519" s="67"/>
    </row>
    <row r="520" spans="1:18" x14ac:dyDescent="0.35">
      <c r="A520" s="300">
        <v>5</v>
      </c>
      <c r="B520" s="169" t="s">
        <v>1218</v>
      </c>
      <c r="C520" s="302">
        <f t="shared" si="35"/>
        <v>2331386</v>
      </c>
      <c r="D520" s="82">
        <v>459914</v>
      </c>
      <c r="E520" s="82"/>
      <c r="F520" s="82"/>
      <c r="G520" s="82">
        <v>1036</v>
      </c>
      <c r="H520" s="82">
        <v>1871472</v>
      </c>
      <c r="I520" s="82"/>
      <c r="J520" s="82"/>
      <c r="K520" s="82"/>
      <c r="L520" s="82"/>
      <c r="M520" s="82"/>
      <c r="N520" s="82"/>
      <c r="O520" s="315"/>
      <c r="P520" s="315"/>
      <c r="Q520" s="82"/>
      <c r="R520" s="67"/>
    </row>
    <row r="521" spans="1:18" x14ac:dyDescent="0.35">
      <c r="A521" s="300">
        <v>6</v>
      </c>
      <c r="B521" s="169" t="s">
        <v>1219</v>
      </c>
      <c r="C521" s="302">
        <f t="shared" si="35"/>
        <v>1863343</v>
      </c>
      <c r="D521" s="82"/>
      <c r="E521" s="82"/>
      <c r="F521" s="82"/>
      <c r="G521" s="82">
        <v>1031.5</v>
      </c>
      <c r="H521" s="82">
        <v>1863343</v>
      </c>
      <c r="I521" s="82"/>
      <c r="J521" s="82"/>
      <c r="K521" s="82"/>
      <c r="L521" s="82"/>
      <c r="M521" s="82"/>
      <c r="N521" s="82"/>
      <c r="O521" s="315"/>
      <c r="P521" s="315"/>
      <c r="Q521" s="82"/>
      <c r="R521" s="67"/>
    </row>
    <row r="522" spans="1:18" x14ac:dyDescent="0.35">
      <c r="A522" s="300">
        <v>7</v>
      </c>
      <c r="B522" s="169" t="s">
        <v>1239</v>
      </c>
      <c r="C522" s="302">
        <f t="shared" si="35"/>
        <v>1948627</v>
      </c>
      <c r="D522" s="82"/>
      <c r="E522" s="82"/>
      <c r="F522" s="82"/>
      <c r="G522" s="82">
        <v>900.4</v>
      </c>
      <c r="H522" s="82">
        <v>1626519</v>
      </c>
      <c r="I522" s="82">
        <v>700</v>
      </c>
      <c r="J522" s="82">
        <v>322108</v>
      </c>
      <c r="K522" s="82"/>
      <c r="L522" s="82"/>
      <c r="M522" s="82"/>
      <c r="N522" s="82"/>
      <c r="O522" s="315"/>
      <c r="P522" s="315"/>
      <c r="Q522" s="82"/>
      <c r="R522" s="67"/>
    </row>
    <row r="523" spans="1:18" x14ac:dyDescent="0.35">
      <c r="A523" s="300">
        <v>8</v>
      </c>
      <c r="B523" s="169" t="s">
        <v>1240</v>
      </c>
      <c r="C523" s="302">
        <f t="shared" si="35"/>
        <v>5106575</v>
      </c>
      <c r="D523" s="82"/>
      <c r="E523" s="82">
        <v>3</v>
      </c>
      <c r="F523" s="82">
        <v>5106575</v>
      </c>
      <c r="G523" s="82"/>
      <c r="H523" s="82"/>
      <c r="I523" s="82"/>
      <c r="J523" s="82"/>
      <c r="K523" s="82"/>
      <c r="L523" s="82"/>
      <c r="M523" s="82"/>
      <c r="N523" s="82"/>
      <c r="O523" s="315"/>
      <c r="P523" s="315"/>
      <c r="Q523" s="82"/>
      <c r="R523" s="67"/>
    </row>
    <row r="524" spans="1:18" x14ac:dyDescent="0.35">
      <c r="A524" s="300">
        <v>9</v>
      </c>
      <c r="B524" s="169" t="s">
        <v>1222</v>
      </c>
      <c r="C524" s="302">
        <f t="shared" si="35"/>
        <v>6808767</v>
      </c>
      <c r="D524" s="82"/>
      <c r="E524" s="82">
        <v>4</v>
      </c>
      <c r="F524" s="82">
        <v>6808767</v>
      </c>
      <c r="G524" s="82"/>
      <c r="H524" s="82"/>
      <c r="I524" s="82"/>
      <c r="J524" s="82"/>
      <c r="K524" s="82"/>
      <c r="L524" s="82"/>
      <c r="M524" s="82"/>
      <c r="N524" s="82"/>
      <c r="O524" s="315"/>
      <c r="P524" s="315"/>
      <c r="Q524" s="82"/>
      <c r="R524" s="67"/>
    </row>
    <row r="525" spans="1:18" x14ac:dyDescent="0.35">
      <c r="A525" s="300">
        <v>10</v>
      </c>
      <c r="B525" s="169" t="s">
        <v>1224</v>
      </c>
      <c r="C525" s="302">
        <f t="shared" si="35"/>
        <v>2953980</v>
      </c>
      <c r="D525" s="82">
        <v>1805417</v>
      </c>
      <c r="E525" s="82"/>
      <c r="F525" s="82"/>
      <c r="G525" s="82"/>
      <c r="H525" s="82"/>
      <c r="I525" s="82">
        <v>3860</v>
      </c>
      <c r="J525" s="82">
        <v>1148563</v>
      </c>
      <c r="K525" s="82"/>
      <c r="L525" s="82"/>
      <c r="M525" s="82"/>
      <c r="N525" s="82"/>
      <c r="O525" s="315"/>
      <c r="P525" s="315"/>
      <c r="Q525" s="82"/>
      <c r="R525" s="67"/>
    </row>
    <row r="526" spans="1:18" x14ac:dyDescent="0.35">
      <c r="A526" s="300">
        <v>11</v>
      </c>
      <c r="B526" s="169" t="s">
        <v>1241</v>
      </c>
      <c r="C526" s="302">
        <f t="shared" si="35"/>
        <v>1287404</v>
      </c>
      <c r="D526" s="82">
        <v>695158</v>
      </c>
      <c r="E526" s="82"/>
      <c r="F526" s="82"/>
      <c r="G526" s="82"/>
      <c r="H526" s="82"/>
      <c r="I526" s="82">
        <v>1147.7</v>
      </c>
      <c r="J526" s="82">
        <v>592246</v>
      </c>
      <c r="K526" s="82"/>
      <c r="L526" s="82"/>
      <c r="M526" s="82"/>
      <c r="N526" s="82"/>
      <c r="O526" s="315"/>
      <c r="P526" s="315"/>
      <c r="Q526" s="82"/>
      <c r="R526" s="67"/>
    </row>
    <row r="527" spans="1:18" x14ac:dyDescent="0.35">
      <c r="A527" s="300">
        <v>12</v>
      </c>
      <c r="B527" s="169" t="s">
        <v>1227</v>
      </c>
      <c r="C527" s="302">
        <f t="shared" si="35"/>
        <v>1931663</v>
      </c>
      <c r="D527" s="82"/>
      <c r="E527" s="82"/>
      <c r="F527" s="82"/>
      <c r="G527" s="82"/>
      <c r="H527" s="82"/>
      <c r="I527" s="82"/>
      <c r="J527" s="82"/>
      <c r="K527" s="82">
        <v>4017</v>
      </c>
      <c r="L527" s="82">
        <v>1931663</v>
      </c>
      <c r="M527" s="82"/>
      <c r="N527" s="82"/>
      <c r="O527" s="315"/>
      <c r="P527" s="315"/>
      <c r="Q527" s="82"/>
      <c r="R527" s="67"/>
    </row>
    <row r="528" spans="1:18" x14ac:dyDescent="0.35">
      <c r="A528" s="300">
        <v>13</v>
      </c>
      <c r="B528" s="169" t="s">
        <v>1228</v>
      </c>
      <c r="C528" s="302">
        <f t="shared" si="35"/>
        <v>426660</v>
      </c>
      <c r="D528" s="82">
        <v>426660</v>
      </c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315"/>
      <c r="P528" s="315"/>
      <c r="Q528" s="82"/>
      <c r="R528" s="67"/>
    </row>
    <row r="529" spans="1:18" x14ac:dyDescent="0.35">
      <c r="A529" s="300">
        <v>14</v>
      </c>
      <c r="B529" s="169" t="s">
        <v>1242</v>
      </c>
      <c r="C529" s="302">
        <f t="shared" si="35"/>
        <v>1824505</v>
      </c>
      <c r="D529" s="82"/>
      <c r="E529" s="82"/>
      <c r="F529" s="82"/>
      <c r="G529" s="82">
        <v>1010</v>
      </c>
      <c r="H529" s="82">
        <v>1824505</v>
      </c>
      <c r="I529" s="82"/>
      <c r="J529" s="82"/>
      <c r="K529" s="82"/>
      <c r="L529" s="82"/>
      <c r="M529" s="82"/>
      <c r="N529" s="82"/>
      <c r="O529" s="315"/>
      <c r="P529" s="315"/>
      <c r="Q529" s="82"/>
      <c r="R529" s="67"/>
    </row>
    <row r="530" spans="1:18" x14ac:dyDescent="0.35">
      <c r="A530" s="300">
        <v>15</v>
      </c>
      <c r="B530" s="169" t="s">
        <v>1244</v>
      </c>
      <c r="C530" s="302">
        <f t="shared" si="35"/>
        <v>2565693</v>
      </c>
      <c r="D530" s="82">
        <v>2565693</v>
      </c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315"/>
      <c r="P530" s="315"/>
      <c r="Q530" s="82"/>
      <c r="R530" s="67"/>
    </row>
    <row r="531" spans="1:18" x14ac:dyDescent="0.35">
      <c r="A531" s="300">
        <v>16</v>
      </c>
      <c r="B531" s="169" t="s">
        <v>1245</v>
      </c>
      <c r="C531" s="302">
        <f t="shared" si="35"/>
        <v>1156122</v>
      </c>
      <c r="D531" s="82"/>
      <c r="E531" s="82"/>
      <c r="F531" s="82"/>
      <c r="G531" s="82">
        <v>640</v>
      </c>
      <c r="H531" s="82">
        <v>1156122</v>
      </c>
      <c r="I531" s="82"/>
      <c r="J531" s="82"/>
      <c r="K531" s="82"/>
      <c r="L531" s="82"/>
      <c r="M531" s="82"/>
      <c r="N531" s="82"/>
      <c r="O531" s="315"/>
      <c r="P531" s="315"/>
      <c r="Q531" s="82"/>
      <c r="R531" s="67"/>
    </row>
    <row r="532" spans="1:18" x14ac:dyDescent="0.35">
      <c r="A532" s="300">
        <v>17</v>
      </c>
      <c r="B532" s="169" t="s">
        <v>1233</v>
      </c>
      <c r="C532" s="302">
        <f t="shared" si="35"/>
        <v>2483982</v>
      </c>
      <c r="D532" s="82"/>
      <c r="E532" s="82"/>
      <c r="F532" s="82"/>
      <c r="G532" s="82">
        <v>1166.0999999999999</v>
      </c>
      <c r="H532" s="82">
        <v>2483982</v>
      </c>
      <c r="I532" s="82"/>
      <c r="J532" s="82"/>
      <c r="K532" s="82"/>
      <c r="L532" s="82"/>
      <c r="M532" s="82"/>
      <c r="N532" s="82"/>
      <c r="O532" s="315"/>
      <c r="P532" s="315"/>
      <c r="Q532" s="82"/>
      <c r="R532" s="67"/>
    </row>
    <row r="533" spans="1:18" x14ac:dyDescent="0.35">
      <c r="A533" s="300">
        <v>18</v>
      </c>
      <c r="B533" s="169" t="s">
        <v>1246</v>
      </c>
      <c r="C533" s="302">
        <f t="shared" si="35"/>
        <v>2673353</v>
      </c>
      <c r="D533" s="82"/>
      <c r="E533" s="82"/>
      <c r="F533" s="82"/>
      <c r="G533" s="82">
        <v>1255</v>
      </c>
      <c r="H533" s="82">
        <v>2673353</v>
      </c>
      <c r="I533" s="82"/>
      <c r="J533" s="82"/>
      <c r="K533" s="82"/>
      <c r="L533" s="82"/>
      <c r="M533" s="82"/>
      <c r="N533" s="82"/>
      <c r="O533" s="315"/>
      <c r="P533" s="315"/>
      <c r="Q533" s="82"/>
      <c r="R533" s="67"/>
    </row>
    <row r="534" spans="1:18" x14ac:dyDescent="0.35">
      <c r="A534" s="300">
        <v>19</v>
      </c>
      <c r="B534" s="169" t="s">
        <v>1247</v>
      </c>
      <c r="C534" s="302">
        <f t="shared" si="35"/>
        <v>2615545</v>
      </c>
      <c r="D534" s="82"/>
      <c r="E534" s="82"/>
      <c r="F534" s="82"/>
      <c r="G534" s="82">
        <v>1447.9</v>
      </c>
      <c r="H534" s="82">
        <v>2615545</v>
      </c>
      <c r="I534" s="82"/>
      <c r="J534" s="82"/>
      <c r="K534" s="82"/>
      <c r="L534" s="82"/>
      <c r="M534" s="82"/>
      <c r="N534" s="82"/>
      <c r="O534" s="315"/>
      <c r="P534" s="315"/>
      <c r="Q534" s="82"/>
      <c r="R534" s="67"/>
    </row>
    <row r="535" spans="1:18" x14ac:dyDescent="0.35">
      <c r="A535" s="300">
        <v>20</v>
      </c>
      <c r="B535" s="169" t="s">
        <v>1248</v>
      </c>
      <c r="C535" s="302">
        <f t="shared" si="35"/>
        <v>1755860</v>
      </c>
      <c r="D535" s="82"/>
      <c r="E535" s="82"/>
      <c r="F535" s="82"/>
      <c r="G535" s="82">
        <v>972</v>
      </c>
      <c r="H535" s="82">
        <v>1755860</v>
      </c>
      <c r="I535" s="82"/>
      <c r="J535" s="82"/>
      <c r="K535" s="82"/>
      <c r="L535" s="82"/>
      <c r="M535" s="82"/>
      <c r="N535" s="82"/>
      <c r="O535" s="315"/>
      <c r="P535" s="315"/>
      <c r="Q535" s="82"/>
      <c r="R535" s="67"/>
    </row>
    <row r="536" spans="1:18" x14ac:dyDescent="0.35">
      <c r="A536" s="300">
        <v>21</v>
      </c>
      <c r="B536" s="169" t="s">
        <v>1250</v>
      </c>
      <c r="C536" s="302">
        <f t="shared" si="35"/>
        <v>1605926</v>
      </c>
      <c r="D536" s="82"/>
      <c r="E536" s="82"/>
      <c r="F536" s="82"/>
      <c r="G536" s="82">
        <v>889</v>
      </c>
      <c r="H536" s="82">
        <v>1605926</v>
      </c>
      <c r="I536" s="82"/>
      <c r="J536" s="82"/>
      <c r="K536" s="82"/>
      <c r="L536" s="82"/>
      <c r="M536" s="82"/>
      <c r="N536" s="82"/>
      <c r="O536" s="315"/>
      <c r="P536" s="315"/>
      <c r="Q536" s="82"/>
      <c r="R536" s="67"/>
    </row>
    <row r="537" spans="1:18" x14ac:dyDescent="0.35">
      <c r="A537" s="300">
        <v>22</v>
      </c>
      <c r="B537" s="169" t="s">
        <v>1251</v>
      </c>
      <c r="C537" s="302">
        <f t="shared" si="35"/>
        <v>2637403</v>
      </c>
      <c r="D537" s="82"/>
      <c r="E537" s="82"/>
      <c r="F537" s="82"/>
      <c r="G537" s="82">
        <v>1460</v>
      </c>
      <c r="H537" s="82">
        <v>2637403</v>
      </c>
      <c r="I537" s="82"/>
      <c r="J537" s="82"/>
      <c r="K537" s="82"/>
      <c r="L537" s="82"/>
      <c r="M537" s="82"/>
      <c r="N537" s="82"/>
      <c r="O537" s="315"/>
      <c r="P537" s="315"/>
      <c r="Q537" s="82"/>
      <c r="R537" s="67"/>
    </row>
    <row r="538" spans="1:18" x14ac:dyDescent="0.35">
      <c r="A538" s="300">
        <v>23</v>
      </c>
      <c r="B538" s="169" t="s">
        <v>1254</v>
      </c>
      <c r="C538" s="302">
        <f t="shared" si="35"/>
        <v>1334959</v>
      </c>
      <c r="D538" s="82"/>
      <c r="E538" s="82"/>
      <c r="F538" s="82"/>
      <c r="G538" s="82">
        <v>739</v>
      </c>
      <c r="H538" s="82">
        <v>1334959</v>
      </c>
      <c r="I538" s="82"/>
      <c r="J538" s="82"/>
      <c r="K538" s="82"/>
      <c r="L538" s="82"/>
      <c r="M538" s="82"/>
      <c r="N538" s="82"/>
      <c r="O538" s="315"/>
      <c r="P538" s="315"/>
      <c r="Q538" s="82"/>
      <c r="R538" s="67"/>
    </row>
    <row r="539" spans="1:18" x14ac:dyDescent="0.35">
      <c r="A539" s="300">
        <v>24</v>
      </c>
      <c r="B539" s="169" t="s">
        <v>1255</v>
      </c>
      <c r="C539" s="302">
        <f t="shared" si="35"/>
        <v>5106575</v>
      </c>
      <c r="D539" s="82"/>
      <c r="E539" s="82">
        <v>3</v>
      </c>
      <c r="F539" s="82">
        <v>5106575</v>
      </c>
      <c r="G539" s="82"/>
      <c r="H539" s="82"/>
      <c r="I539" s="82"/>
      <c r="J539" s="82"/>
      <c r="K539" s="82"/>
      <c r="L539" s="82"/>
      <c r="M539" s="82"/>
      <c r="N539" s="82"/>
      <c r="O539" s="315"/>
      <c r="P539" s="315"/>
      <c r="Q539" s="82"/>
      <c r="R539" s="67"/>
    </row>
    <row r="540" spans="1:18" x14ac:dyDescent="0.35">
      <c r="A540" s="300">
        <v>25</v>
      </c>
      <c r="B540" s="169" t="s">
        <v>1256</v>
      </c>
      <c r="C540" s="302">
        <f t="shared" si="35"/>
        <v>3675956</v>
      </c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315"/>
      <c r="P540" s="315"/>
      <c r="Q540" s="82">
        <v>3675956</v>
      </c>
      <c r="R540" s="67"/>
    </row>
    <row r="541" spans="1:18" x14ac:dyDescent="0.35">
      <c r="A541" s="300">
        <v>26</v>
      </c>
      <c r="B541" s="169" t="s">
        <v>1257</v>
      </c>
      <c r="C541" s="302">
        <f t="shared" si="35"/>
        <v>1365669</v>
      </c>
      <c r="D541" s="82"/>
      <c r="E541" s="82"/>
      <c r="F541" s="82"/>
      <c r="G541" s="82">
        <v>756</v>
      </c>
      <c r="H541" s="82">
        <v>1365669</v>
      </c>
      <c r="I541" s="82"/>
      <c r="J541" s="82"/>
      <c r="K541" s="82"/>
      <c r="L541" s="82"/>
      <c r="M541" s="82"/>
      <c r="N541" s="82"/>
      <c r="O541" s="315"/>
      <c r="P541" s="315"/>
      <c r="Q541" s="82"/>
      <c r="R541" s="67"/>
    </row>
    <row r="542" spans="1:18" x14ac:dyDescent="0.35">
      <c r="A542" s="300">
        <v>27</v>
      </c>
      <c r="B542" s="169" t="s">
        <v>1258</v>
      </c>
      <c r="C542" s="302">
        <f t="shared" si="35"/>
        <v>1365669</v>
      </c>
      <c r="D542" s="82"/>
      <c r="E542" s="82"/>
      <c r="F542" s="82"/>
      <c r="G542" s="82">
        <v>756</v>
      </c>
      <c r="H542" s="82">
        <v>1365669</v>
      </c>
      <c r="I542" s="82"/>
      <c r="J542" s="82"/>
      <c r="K542" s="82"/>
      <c r="L542" s="82"/>
      <c r="M542" s="82"/>
      <c r="N542" s="82"/>
      <c r="O542" s="315"/>
      <c r="P542" s="315"/>
      <c r="Q542" s="82"/>
      <c r="R542" s="67"/>
    </row>
    <row r="543" spans="1:18" x14ac:dyDescent="0.35">
      <c r="A543" s="330" t="s">
        <v>46</v>
      </c>
      <c r="B543" s="105"/>
      <c r="C543" s="336">
        <f>SUM(C544:C597)</f>
        <v>167476412</v>
      </c>
      <c r="D543" s="145">
        <f t="shared" ref="D543:Q543" si="37">SUM(D544:D597)</f>
        <v>107498213</v>
      </c>
      <c r="E543" s="145">
        <f t="shared" si="37"/>
        <v>6</v>
      </c>
      <c r="F543" s="145">
        <f t="shared" si="37"/>
        <v>10213149</v>
      </c>
      <c r="G543" s="145">
        <f t="shared" si="37"/>
        <v>20858.52</v>
      </c>
      <c r="H543" s="145">
        <f t="shared" si="37"/>
        <v>17506324</v>
      </c>
      <c r="I543" s="145">
        <f t="shared" si="37"/>
        <v>4124.2000000000007</v>
      </c>
      <c r="J543" s="145">
        <f t="shared" si="37"/>
        <v>2496980</v>
      </c>
      <c r="K543" s="145">
        <f t="shared" si="37"/>
        <v>111544.37999999999</v>
      </c>
      <c r="L543" s="145">
        <f t="shared" si="37"/>
        <v>16145387</v>
      </c>
      <c r="M543" s="145">
        <f t="shared" si="37"/>
        <v>9871.7000000000007</v>
      </c>
      <c r="N543" s="145">
        <f t="shared" si="37"/>
        <v>13616359</v>
      </c>
      <c r="O543" s="145">
        <f t="shared" si="37"/>
        <v>0</v>
      </c>
      <c r="P543" s="145">
        <f t="shared" si="37"/>
        <v>0</v>
      </c>
      <c r="Q543" s="145">
        <f t="shared" si="37"/>
        <v>0</v>
      </c>
      <c r="R543" s="67"/>
    </row>
    <row r="544" spans="1:18" x14ac:dyDescent="0.35">
      <c r="A544" s="300">
        <v>1</v>
      </c>
      <c r="B544" s="169" t="s">
        <v>1236</v>
      </c>
      <c r="C544" s="302">
        <f t="shared" si="35"/>
        <v>322489</v>
      </c>
      <c r="D544" s="82">
        <v>322489</v>
      </c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315"/>
      <c r="P544" s="315"/>
      <c r="Q544" s="82"/>
      <c r="R544" s="67"/>
    </row>
    <row r="545" spans="1:18" x14ac:dyDescent="0.35">
      <c r="A545" s="300">
        <v>2</v>
      </c>
      <c r="B545" s="169" t="s">
        <v>1237</v>
      </c>
      <c r="C545" s="302">
        <f t="shared" si="35"/>
        <v>1216617</v>
      </c>
      <c r="D545" s="82">
        <v>1216617</v>
      </c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315"/>
      <c r="P545" s="315"/>
      <c r="Q545" s="82"/>
      <c r="R545" s="67"/>
    </row>
    <row r="546" spans="1:18" x14ac:dyDescent="0.35">
      <c r="A546" s="300">
        <v>3</v>
      </c>
      <c r="B546" s="169" t="s">
        <v>1238</v>
      </c>
      <c r="C546" s="302">
        <f t="shared" si="35"/>
        <v>3681641</v>
      </c>
      <c r="D546" s="82">
        <v>3681641</v>
      </c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315"/>
      <c r="P546" s="315"/>
      <c r="Q546" s="82"/>
      <c r="R546" s="67"/>
    </row>
    <row r="547" spans="1:18" x14ac:dyDescent="0.35">
      <c r="A547" s="300">
        <v>4</v>
      </c>
      <c r="B547" s="169" t="s">
        <v>1216</v>
      </c>
      <c r="C547" s="302">
        <f t="shared" si="35"/>
        <v>1584254</v>
      </c>
      <c r="D547" s="82"/>
      <c r="E547" s="82"/>
      <c r="F547" s="82"/>
      <c r="G547" s="82"/>
      <c r="H547" s="82"/>
      <c r="I547" s="82">
        <v>959.8</v>
      </c>
      <c r="J547" s="82">
        <v>260847</v>
      </c>
      <c r="K547" s="82">
        <v>16317</v>
      </c>
      <c r="L547" s="82">
        <v>645168</v>
      </c>
      <c r="M547" s="82">
        <v>480</v>
      </c>
      <c r="N547" s="82">
        <v>678239</v>
      </c>
      <c r="O547" s="315"/>
      <c r="P547" s="315"/>
      <c r="Q547" s="82"/>
      <c r="R547" s="67"/>
    </row>
    <row r="548" spans="1:18" x14ac:dyDescent="0.35">
      <c r="A548" s="300">
        <v>5</v>
      </c>
      <c r="B548" s="169" t="s">
        <v>1259</v>
      </c>
      <c r="C548" s="302">
        <f t="shared" si="35"/>
        <v>3455693</v>
      </c>
      <c r="D548" s="82">
        <v>3455693</v>
      </c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315"/>
      <c r="P548" s="315"/>
      <c r="Q548" s="82"/>
      <c r="R548" s="67"/>
    </row>
    <row r="549" spans="1:18" x14ac:dyDescent="0.35">
      <c r="A549" s="300">
        <v>6</v>
      </c>
      <c r="B549" s="169" t="s">
        <v>1217</v>
      </c>
      <c r="C549" s="302">
        <f t="shared" si="35"/>
        <v>4955751</v>
      </c>
      <c r="D549" s="82">
        <v>3684642</v>
      </c>
      <c r="E549" s="82"/>
      <c r="F549" s="82"/>
      <c r="G549" s="82"/>
      <c r="H549" s="82"/>
      <c r="I549" s="82"/>
      <c r="J549" s="82"/>
      <c r="K549" s="82">
        <v>4450</v>
      </c>
      <c r="L549" s="82">
        <v>1271109</v>
      </c>
      <c r="M549" s="82"/>
      <c r="N549" s="82"/>
      <c r="O549" s="315"/>
      <c r="P549" s="315"/>
      <c r="Q549" s="82"/>
      <c r="R549" s="67"/>
    </row>
    <row r="550" spans="1:18" x14ac:dyDescent="0.35">
      <c r="A550" s="300">
        <v>7</v>
      </c>
      <c r="B550" s="169" t="s">
        <v>1218</v>
      </c>
      <c r="C550" s="302">
        <f t="shared" si="35"/>
        <v>2456755</v>
      </c>
      <c r="D550" s="82">
        <v>2456755</v>
      </c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315"/>
      <c r="P550" s="315"/>
      <c r="Q550" s="82"/>
      <c r="R550" s="67"/>
    </row>
    <row r="551" spans="1:18" x14ac:dyDescent="0.35">
      <c r="A551" s="300">
        <v>8</v>
      </c>
      <c r="B551" s="169" t="s">
        <v>1219</v>
      </c>
      <c r="C551" s="302">
        <f t="shared" si="35"/>
        <v>3122900</v>
      </c>
      <c r="D551" s="82">
        <v>3122900</v>
      </c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315"/>
      <c r="P551" s="315"/>
      <c r="Q551" s="82"/>
      <c r="R551" s="67"/>
    </row>
    <row r="552" spans="1:18" x14ac:dyDescent="0.35">
      <c r="A552" s="300">
        <v>9</v>
      </c>
      <c r="B552" s="169" t="s">
        <v>1260</v>
      </c>
      <c r="C552" s="302">
        <f t="shared" si="35"/>
        <v>3956822</v>
      </c>
      <c r="D552" s="82">
        <v>552439</v>
      </c>
      <c r="E552" s="82">
        <v>2</v>
      </c>
      <c r="F552" s="82">
        <v>3404383</v>
      </c>
      <c r="G552" s="82"/>
      <c r="H552" s="82"/>
      <c r="I552" s="82"/>
      <c r="J552" s="82"/>
      <c r="K552" s="82"/>
      <c r="L552" s="82"/>
      <c r="M552" s="82"/>
      <c r="N552" s="82"/>
      <c r="O552" s="315"/>
      <c r="P552" s="315"/>
      <c r="Q552" s="82"/>
      <c r="R552" s="67"/>
    </row>
    <row r="553" spans="1:18" x14ac:dyDescent="0.35">
      <c r="A553" s="300">
        <v>10</v>
      </c>
      <c r="B553" s="169" t="s">
        <v>1220</v>
      </c>
      <c r="C553" s="302">
        <f t="shared" si="35"/>
        <v>5136023</v>
      </c>
      <c r="D553" s="82">
        <v>5136023</v>
      </c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315"/>
      <c r="P553" s="315"/>
      <c r="Q553" s="82"/>
      <c r="R553" s="67"/>
    </row>
    <row r="554" spans="1:18" x14ac:dyDescent="0.35">
      <c r="A554" s="300">
        <v>11</v>
      </c>
      <c r="B554" s="169" t="s">
        <v>1221</v>
      </c>
      <c r="C554" s="302">
        <f t="shared" si="35"/>
        <v>23031347</v>
      </c>
      <c r="D554" s="82">
        <v>15515056</v>
      </c>
      <c r="E554" s="82"/>
      <c r="F554" s="82"/>
      <c r="G554" s="82"/>
      <c r="H554" s="82"/>
      <c r="I554" s="82">
        <v>2452.8000000000002</v>
      </c>
      <c r="J554" s="82">
        <v>2163984</v>
      </c>
      <c r="K554" s="82">
        <v>11059</v>
      </c>
      <c r="L554" s="82">
        <v>5352307</v>
      </c>
      <c r="M554" s="82"/>
      <c r="N554" s="82"/>
      <c r="O554" s="315"/>
      <c r="P554" s="315"/>
      <c r="Q554" s="82"/>
      <c r="R554" s="67"/>
    </row>
    <row r="555" spans="1:18" x14ac:dyDescent="0.35">
      <c r="A555" s="300">
        <v>12</v>
      </c>
      <c r="B555" s="169" t="s">
        <v>1240</v>
      </c>
      <c r="C555" s="302">
        <f t="shared" si="35"/>
        <v>5106575</v>
      </c>
      <c r="D555" s="82"/>
      <c r="E555" s="82">
        <v>3</v>
      </c>
      <c r="F555" s="82">
        <v>5106575</v>
      </c>
      <c r="G555" s="82"/>
      <c r="H555" s="82"/>
      <c r="I555" s="82"/>
      <c r="J555" s="82"/>
      <c r="K555" s="82"/>
      <c r="L555" s="82"/>
      <c r="M555" s="82"/>
      <c r="N555" s="82"/>
      <c r="O555" s="315"/>
      <c r="P555" s="315"/>
      <c r="Q555" s="82"/>
      <c r="R555" s="67"/>
    </row>
    <row r="556" spans="1:18" x14ac:dyDescent="0.35">
      <c r="A556" s="300">
        <v>13</v>
      </c>
      <c r="B556" s="169" t="s">
        <v>1223</v>
      </c>
      <c r="C556" s="302">
        <f t="shared" si="35"/>
        <v>1313672</v>
      </c>
      <c r="D556" s="82">
        <v>1313672</v>
      </c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315"/>
      <c r="P556" s="315"/>
      <c r="Q556" s="82"/>
      <c r="R556" s="67"/>
    </row>
    <row r="557" spans="1:18" x14ac:dyDescent="0.35">
      <c r="A557" s="300">
        <v>14</v>
      </c>
      <c r="B557" s="169" t="s">
        <v>1261</v>
      </c>
      <c r="C557" s="302">
        <f t="shared" si="35"/>
        <v>1324751</v>
      </c>
      <c r="D557" s="82">
        <v>1324751</v>
      </c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315"/>
      <c r="P557" s="315"/>
      <c r="Q557" s="82"/>
      <c r="R557" s="67"/>
    </row>
    <row r="558" spans="1:18" x14ac:dyDescent="0.35">
      <c r="A558" s="300">
        <v>15</v>
      </c>
      <c r="B558" s="169" t="s">
        <v>1224</v>
      </c>
      <c r="C558" s="302">
        <f t="shared" si="35"/>
        <v>8740855</v>
      </c>
      <c r="D558" s="82"/>
      <c r="E558" s="82"/>
      <c r="F558" s="82"/>
      <c r="G558" s="82"/>
      <c r="H558" s="82"/>
      <c r="I558" s="82"/>
      <c r="J558" s="82"/>
      <c r="K558" s="82">
        <v>56346</v>
      </c>
      <c r="L558" s="82">
        <v>4261214</v>
      </c>
      <c r="M558" s="82">
        <v>3860</v>
      </c>
      <c r="N558" s="82">
        <v>4479641</v>
      </c>
      <c r="O558" s="315"/>
      <c r="P558" s="315"/>
      <c r="Q558" s="82"/>
      <c r="R558" s="67"/>
    </row>
    <row r="559" spans="1:18" x14ac:dyDescent="0.35">
      <c r="A559" s="300">
        <v>16</v>
      </c>
      <c r="B559" s="169" t="s">
        <v>1225</v>
      </c>
      <c r="C559" s="302">
        <f t="shared" si="35"/>
        <v>2435647</v>
      </c>
      <c r="D559" s="82">
        <v>2435647</v>
      </c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315"/>
      <c r="P559" s="315"/>
      <c r="Q559" s="82"/>
      <c r="R559" s="67"/>
    </row>
    <row r="560" spans="1:18" x14ac:dyDescent="0.35">
      <c r="A560" s="300">
        <v>17</v>
      </c>
      <c r="B560" s="169" t="s">
        <v>1226</v>
      </c>
      <c r="C560" s="302">
        <f t="shared" si="35"/>
        <v>1564887</v>
      </c>
      <c r="D560" s="82">
        <v>1564887</v>
      </c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315"/>
      <c r="P560" s="315"/>
      <c r="Q560" s="82"/>
      <c r="R560" s="67"/>
    </row>
    <row r="561" spans="1:18" x14ac:dyDescent="0.35">
      <c r="A561" s="300">
        <v>18</v>
      </c>
      <c r="B561" s="169" t="s">
        <v>1241</v>
      </c>
      <c r="C561" s="302">
        <f t="shared" si="35"/>
        <v>4208676</v>
      </c>
      <c r="D561" s="82">
        <v>2743839</v>
      </c>
      <c r="E561" s="82"/>
      <c r="F561" s="82"/>
      <c r="G561" s="82"/>
      <c r="H561" s="82"/>
      <c r="I561" s="82"/>
      <c r="J561" s="82"/>
      <c r="K561" s="82">
        <v>3724</v>
      </c>
      <c r="L561" s="82">
        <v>1464837</v>
      </c>
      <c r="M561" s="82"/>
      <c r="N561" s="82"/>
      <c r="O561" s="315"/>
      <c r="P561" s="315"/>
      <c r="Q561" s="82"/>
      <c r="R561" s="67"/>
    </row>
    <row r="562" spans="1:18" x14ac:dyDescent="0.35">
      <c r="A562" s="300">
        <v>19</v>
      </c>
      <c r="B562" s="169" t="s">
        <v>1227</v>
      </c>
      <c r="C562" s="302">
        <f t="shared" ref="C562:C597" si="38">D562+F562+H562+J562+L562+N562+P562+Q562</f>
        <v>2077406.7999999998</v>
      </c>
      <c r="D562" s="82"/>
      <c r="E562" s="82"/>
      <c r="F562" s="82"/>
      <c r="G562" s="82">
        <v>11150</v>
      </c>
      <c r="H562" s="82">
        <v>2077406.7999999998</v>
      </c>
      <c r="I562" s="82"/>
      <c r="J562" s="82"/>
      <c r="K562" s="82"/>
      <c r="L562" s="82"/>
      <c r="M562" s="82"/>
      <c r="N562" s="82"/>
      <c r="O562" s="315"/>
      <c r="P562" s="315"/>
      <c r="Q562" s="82"/>
      <c r="R562" s="67"/>
    </row>
    <row r="563" spans="1:18" x14ac:dyDescent="0.35">
      <c r="A563" s="300">
        <v>20</v>
      </c>
      <c r="B563" s="169" t="s">
        <v>1228</v>
      </c>
      <c r="C563" s="302">
        <f t="shared" si="38"/>
        <v>4099641</v>
      </c>
      <c r="D563" s="82">
        <v>2255438</v>
      </c>
      <c r="E563" s="82"/>
      <c r="F563" s="82"/>
      <c r="G563" s="82"/>
      <c r="H563" s="82"/>
      <c r="I563" s="82"/>
      <c r="J563" s="82"/>
      <c r="K563" s="82">
        <v>2553</v>
      </c>
      <c r="L563" s="82">
        <v>899059</v>
      </c>
      <c r="M563" s="82">
        <v>1147.7</v>
      </c>
      <c r="N563" s="82">
        <v>945144</v>
      </c>
      <c r="O563" s="315"/>
      <c r="P563" s="315"/>
      <c r="Q563" s="82"/>
      <c r="R563" s="67"/>
    </row>
    <row r="564" spans="1:18" x14ac:dyDescent="0.35">
      <c r="A564" s="300">
        <v>21</v>
      </c>
      <c r="B564" s="169" t="s">
        <v>1262</v>
      </c>
      <c r="C564" s="302">
        <f t="shared" si="38"/>
        <v>2119425</v>
      </c>
      <c r="D564" s="82">
        <v>1241148</v>
      </c>
      <c r="E564" s="82"/>
      <c r="F564" s="82"/>
      <c r="G564" s="82"/>
      <c r="H564" s="82"/>
      <c r="I564" s="82"/>
      <c r="J564" s="82"/>
      <c r="K564" s="82">
        <v>2974</v>
      </c>
      <c r="L564" s="82">
        <v>428165</v>
      </c>
      <c r="M564" s="82">
        <v>205</v>
      </c>
      <c r="N564" s="82">
        <v>450112</v>
      </c>
      <c r="O564" s="315"/>
      <c r="P564" s="315"/>
      <c r="Q564" s="82"/>
      <c r="R564" s="67"/>
    </row>
    <row r="565" spans="1:18" x14ac:dyDescent="0.35">
      <c r="A565" s="300">
        <v>22</v>
      </c>
      <c r="B565" s="169" t="s">
        <v>1242</v>
      </c>
      <c r="C565" s="302">
        <f t="shared" si="38"/>
        <v>3969727</v>
      </c>
      <c r="D565" s="82">
        <v>3969727</v>
      </c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315"/>
      <c r="P565" s="315"/>
      <c r="Q565" s="82"/>
      <c r="R565" s="67"/>
    </row>
    <row r="566" spans="1:18" x14ac:dyDescent="0.35">
      <c r="A566" s="300">
        <v>23</v>
      </c>
      <c r="B566" s="169" t="s">
        <v>1243</v>
      </c>
      <c r="C566" s="302">
        <f t="shared" si="38"/>
        <v>2672350</v>
      </c>
      <c r="D566" s="82">
        <v>2672350</v>
      </c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315"/>
      <c r="P566" s="315"/>
      <c r="Q566" s="82"/>
      <c r="R566" s="67"/>
    </row>
    <row r="567" spans="1:18" x14ac:dyDescent="0.35">
      <c r="A567" s="300">
        <v>24</v>
      </c>
      <c r="B567" s="169" t="s">
        <v>1263</v>
      </c>
      <c r="C567" s="302">
        <f t="shared" si="38"/>
        <v>1614225</v>
      </c>
      <c r="D567" s="82">
        <v>956523</v>
      </c>
      <c r="E567" s="82"/>
      <c r="F567" s="82"/>
      <c r="G567" s="82"/>
      <c r="H567" s="82"/>
      <c r="I567" s="82"/>
      <c r="J567" s="82"/>
      <c r="K567" s="82">
        <v>2109</v>
      </c>
      <c r="L567" s="82">
        <v>320633</v>
      </c>
      <c r="M567" s="82">
        <v>75</v>
      </c>
      <c r="N567" s="82">
        <v>337069</v>
      </c>
      <c r="O567" s="315"/>
      <c r="P567" s="315"/>
      <c r="Q567" s="82"/>
      <c r="R567" s="67"/>
    </row>
    <row r="568" spans="1:18" x14ac:dyDescent="0.35">
      <c r="A568" s="300">
        <v>25</v>
      </c>
      <c r="B568" s="169" t="s">
        <v>1264</v>
      </c>
      <c r="C568" s="302">
        <f t="shared" si="38"/>
        <v>1123531</v>
      </c>
      <c r="D568" s="82"/>
      <c r="E568" s="82"/>
      <c r="F568" s="82"/>
      <c r="G568" s="82">
        <v>2000</v>
      </c>
      <c r="H568" s="82">
        <v>608618</v>
      </c>
      <c r="I568" s="82"/>
      <c r="J568" s="82"/>
      <c r="K568" s="82">
        <v>6600</v>
      </c>
      <c r="L568" s="82">
        <v>514913</v>
      </c>
      <c r="M568" s="82"/>
      <c r="N568" s="82"/>
      <c r="O568" s="315"/>
      <c r="P568" s="315"/>
      <c r="Q568" s="82"/>
      <c r="R568" s="67"/>
    </row>
    <row r="569" spans="1:18" x14ac:dyDescent="0.35">
      <c r="A569" s="300">
        <v>26</v>
      </c>
      <c r="B569" s="169" t="s">
        <v>1244</v>
      </c>
      <c r="C569" s="302">
        <f t="shared" si="38"/>
        <v>7161619.1999999993</v>
      </c>
      <c r="D569" s="82">
        <v>3678079</v>
      </c>
      <c r="E569" s="82"/>
      <c r="F569" s="82"/>
      <c r="G569" s="82">
        <v>1928.4</v>
      </c>
      <c r="H569" s="82">
        <v>3483540.1999999997</v>
      </c>
      <c r="I569" s="82"/>
      <c r="J569" s="82"/>
      <c r="K569" s="82"/>
      <c r="L569" s="82"/>
      <c r="M569" s="82"/>
      <c r="N569" s="82"/>
      <c r="O569" s="315"/>
      <c r="P569" s="315"/>
      <c r="Q569" s="82"/>
      <c r="R569" s="67"/>
    </row>
    <row r="570" spans="1:18" x14ac:dyDescent="0.35">
      <c r="A570" s="300">
        <v>27</v>
      </c>
      <c r="B570" s="169" t="s">
        <v>1230</v>
      </c>
      <c r="C570" s="302">
        <f t="shared" si="38"/>
        <v>767884</v>
      </c>
      <c r="D570" s="82">
        <v>517285</v>
      </c>
      <c r="E570" s="82"/>
      <c r="F570" s="82"/>
      <c r="G570" s="82"/>
      <c r="H570" s="82"/>
      <c r="I570" s="82">
        <v>711.6</v>
      </c>
      <c r="J570" s="82">
        <v>72149</v>
      </c>
      <c r="K570" s="82">
        <v>868</v>
      </c>
      <c r="L570" s="82">
        <v>178450</v>
      </c>
      <c r="M570" s="82"/>
      <c r="N570" s="82"/>
      <c r="O570" s="315"/>
      <c r="P570" s="315"/>
      <c r="Q570" s="82"/>
      <c r="R570" s="67"/>
    </row>
    <row r="571" spans="1:18" x14ac:dyDescent="0.35">
      <c r="A571" s="300">
        <v>28</v>
      </c>
      <c r="B571" s="169" t="s">
        <v>1231</v>
      </c>
      <c r="C571" s="302">
        <f t="shared" si="38"/>
        <v>6230669</v>
      </c>
      <c r="D571" s="82">
        <v>6230669</v>
      </c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315"/>
      <c r="P571" s="315"/>
      <c r="Q571" s="82"/>
      <c r="R571" s="67"/>
    </row>
    <row r="572" spans="1:18" x14ac:dyDescent="0.35">
      <c r="A572" s="300">
        <v>29</v>
      </c>
      <c r="B572" s="169" t="s">
        <v>1245</v>
      </c>
      <c r="C572" s="302">
        <f t="shared" si="38"/>
        <v>1924712</v>
      </c>
      <c r="D572" s="82">
        <v>1127123</v>
      </c>
      <c r="E572" s="82"/>
      <c r="F572" s="82"/>
      <c r="G572" s="82"/>
      <c r="H572" s="82"/>
      <c r="I572" s="82"/>
      <c r="J572" s="82"/>
      <c r="K572" s="82">
        <v>1643</v>
      </c>
      <c r="L572" s="82">
        <v>388829</v>
      </c>
      <c r="M572" s="82">
        <v>115</v>
      </c>
      <c r="N572" s="82">
        <v>408760</v>
      </c>
      <c r="O572" s="315"/>
      <c r="P572" s="315"/>
      <c r="Q572" s="82"/>
      <c r="R572" s="67"/>
    </row>
    <row r="573" spans="1:18" x14ac:dyDescent="0.35">
      <c r="A573" s="300">
        <v>30</v>
      </c>
      <c r="B573" s="169" t="s">
        <v>1232</v>
      </c>
      <c r="C573" s="302">
        <f t="shared" si="38"/>
        <v>1133448</v>
      </c>
      <c r="D573" s="82">
        <v>1133448</v>
      </c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315"/>
      <c r="P573" s="315"/>
      <c r="Q573" s="82"/>
      <c r="R573" s="67"/>
    </row>
    <row r="574" spans="1:18" x14ac:dyDescent="0.35">
      <c r="A574" s="300">
        <v>31</v>
      </c>
      <c r="B574" s="169" t="s">
        <v>1233</v>
      </c>
      <c r="C574" s="302">
        <f t="shared" si="38"/>
        <v>406762</v>
      </c>
      <c r="D574" s="82">
        <v>286416</v>
      </c>
      <c r="E574" s="82"/>
      <c r="F574" s="82"/>
      <c r="G574" s="82"/>
      <c r="H574" s="82"/>
      <c r="I574" s="82"/>
      <c r="J574" s="82"/>
      <c r="K574" s="82">
        <v>864</v>
      </c>
      <c r="L574" s="82">
        <v>120346</v>
      </c>
      <c r="M574" s="82"/>
      <c r="N574" s="82"/>
      <c r="O574" s="315"/>
      <c r="P574" s="315"/>
      <c r="Q574" s="82"/>
      <c r="R574" s="67"/>
    </row>
    <row r="575" spans="1:18" x14ac:dyDescent="0.35">
      <c r="A575" s="300">
        <v>32</v>
      </c>
      <c r="B575" s="169" t="s">
        <v>1265</v>
      </c>
      <c r="C575" s="302">
        <f t="shared" si="38"/>
        <v>512316</v>
      </c>
      <c r="D575" s="82">
        <v>512316</v>
      </c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315"/>
      <c r="P575" s="315"/>
      <c r="Q575" s="82"/>
      <c r="R575" s="67"/>
    </row>
    <row r="576" spans="1:18" x14ac:dyDescent="0.35">
      <c r="A576" s="300">
        <v>33</v>
      </c>
      <c r="B576" s="169" t="s">
        <v>1246</v>
      </c>
      <c r="C576" s="302">
        <f t="shared" si="38"/>
        <v>1354290</v>
      </c>
      <c r="D576" s="82">
        <v>1354290</v>
      </c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315"/>
      <c r="P576" s="315"/>
      <c r="Q576" s="82"/>
      <c r="R576" s="67"/>
    </row>
    <row r="577" spans="1:18" x14ac:dyDescent="0.35">
      <c r="A577" s="300">
        <v>34</v>
      </c>
      <c r="B577" s="169" t="s">
        <v>1266</v>
      </c>
      <c r="C577" s="302">
        <f t="shared" si="38"/>
        <v>1185850.2999999998</v>
      </c>
      <c r="D577" s="82">
        <v>51784</v>
      </c>
      <c r="E577" s="82"/>
      <c r="F577" s="82"/>
      <c r="G577" s="82">
        <v>453.92</v>
      </c>
      <c r="H577" s="82">
        <v>966923.29999999993</v>
      </c>
      <c r="I577" s="82"/>
      <c r="J577" s="82"/>
      <c r="K577" s="82">
        <v>572</v>
      </c>
      <c r="L577" s="82">
        <v>81483</v>
      </c>
      <c r="M577" s="82">
        <v>88</v>
      </c>
      <c r="N577" s="82">
        <v>85660</v>
      </c>
      <c r="O577" s="315"/>
      <c r="P577" s="315"/>
      <c r="Q577" s="82"/>
      <c r="R577" s="67"/>
    </row>
    <row r="578" spans="1:18" x14ac:dyDescent="0.35">
      <c r="A578" s="300">
        <v>35</v>
      </c>
      <c r="B578" s="169" t="s">
        <v>1267</v>
      </c>
      <c r="C578" s="302">
        <f t="shared" si="38"/>
        <v>1015048.2</v>
      </c>
      <c r="D578" s="82">
        <v>52705</v>
      </c>
      <c r="E578" s="82"/>
      <c r="F578" s="82"/>
      <c r="G578" s="82">
        <v>451.77</v>
      </c>
      <c r="H578" s="82">
        <v>962343.2</v>
      </c>
      <c r="I578" s="82"/>
      <c r="J578" s="82"/>
      <c r="K578" s="82"/>
      <c r="L578" s="82"/>
      <c r="M578" s="82"/>
      <c r="N578" s="82"/>
      <c r="O578" s="315"/>
      <c r="P578" s="315"/>
      <c r="Q578" s="82"/>
      <c r="R578" s="67"/>
    </row>
    <row r="579" spans="1:18" x14ac:dyDescent="0.35">
      <c r="A579" s="300">
        <v>36</v>
      </c>
      <c r="B579" s="169" t="s">
        <v>1247</v>
      </c>
      <c r="C579" s="302">
        <f t="shared" si="38"/>
        <v>3655808</v>
      </c>
      <c r="D579" s="82">
        <v>3655808</v>
      </c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315"/>
      <c r="P579" s="315"/>
      <c r="Q579" s="82"/>
      <c r="R579" s="67"/>
    </row>
    <row r="580" spans="1:18" x14ac:dyDescent="0.35">
      <c r="A580" s="300">
        <v>37</v>
      </c>
      <c r="B580" s="169" t="s">
        <v>1248</v>
      </c>
      <c r="C580" s="302">
        <f t="shared" si="38"/>
        <v>2040691</v>
      </c>
      <c r="D580" s="82">
        <v>2040691</v>
      </c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315"/>
      <c r="P580" s="315"/>
      <c r="Q580" s="82"/>
      <c r="R580" s="67"/>
    </row>
    <row r="581" spans="1:18" x14ac:dyDescent="0.35">
      <c r="A581" s="300">
        <v>38</v>
      </c>
      <c r="B581" s="169" t="s">
        <v>1249</v>
      </c>
      <c r="C581" s="302">
        <f t="shared" si="38"/>
        <v>3861755.9</v>
      </c>
      <c r="D581" s="82">
        <v>1977638</v>
      </c>
      <c r="E581" s="82"/>
      <c r="F581" s="82"/>
      <c r="G581" s="82">
        <v>1043</v>
      </c>
      <c r="H581" s="82">
        <v>1884117.9</v>
      </c>
      <c r="I581" s="82"/>
      <c r="J581" s="82"/>
      <c r="K581" s="82"/>
      <c r="L581" s="82"/>
      <c r="M581" s="82"/>
      <c r="N581" s="82"/>
      <c r="O581" s="315"/>
      <c r="P581" s="315"/>
      <c r="Q581" s="82"/>
      <c r="R581" s="67"/>
    </row>
    <row r="582" spans="1:18" x14ac:dyDescent="0.35">
      <c r="A582" s="300">
        <v>39</v>
      </c>
      <c r="B582" s="169" t="s">
        <v>1250</v>
      </c>
      <c r="C582" s="302">
        <f t="shared" si="38"/>
        <v>1992904</v>
      </c>
      <c r="D582" s="82">
        <v>1992904</v>
      </c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315"/>
      <c r="P582" s="315"/>
      <c r="Q582" s="82"/>
      <c r="R582" s="67"/>
    </row>
    <row r="583" spans="1:18" x14ac:dyDescent="0.35">
      <c r="A583" s="300">
        <v>40</v>
      </c>
      <c r="B583" s="169" t="s">
        <v>1252</v>
      </c>
      <c r="C583" s="302">
        <f t="shared" si="38"/>
        <v>2107235</v>
      </c>
      <c r="D583" s="82">
        <v>2107235</v>
      </c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315"/>
      <c r="P583" s="315"/>
      <c r="Q583" s="82"/>
      <c r="R583" s="67"/>
    </row>
    <row r="584" spans="1:18" x14ac:dyDescent="0.35">
      <c r="A584" s="300">
        <v>41</v>
      </c>
      <c r="B584" s="169" t="s">
        <v>1268</v>
      </c>
      <c r="C584" s="302">
        <f t="shared" si="38"/>
        <v>1235692.5999999999</v>
      </c>
      <c r="D584" s="82">
        <v>140789</v>
      </c>
      <c r="E584" s="82"/>
      <c r="F584" s="82"/>
      <c r="G584" s="82">
        <v>514</v>
      </c>
      <c r="H584" s="82">
        <v>1094903.5999999999</v>
      </c>
      <c r="I584" s="82"/>
      <c r="J584" s="82"/>
      <c r="K584" s="82"/>
      <c r="L584" s="82"/>
      <c r="M584" s="82"/>
      <c r="N584" s="82"/>
      <c r="O584" s="315"/>
      <c r="P584" s="315"/>
      <c r="Q584" s="82"/>
      <c r="R584" s="67"/>
    </row>
    <row r="585" spans="1:18" x14ac:dyDescent="0.35">
      <c r="A585" s="300">
        <v>42</v>
      </c>
      <c r="B585" s="169" t="s">
        <v>1269</v>
      </c>
      <c r="C585" s="302">
        <f t="shared" si="38"/>
        <v>1275576.3999999999</v>
      </c>
      <c r="D585" s="82"/>
      <c r="E585" s="82"/>
      <c r="F585" s="82"/>
      <c r="G585" s="82">
        <v>512</v>
      </c>
      <c r="H585" s="82">
        <v>1090643.3999999999</v>
      </c>
      <c r="I585" s="82"/>
      <c r="J585" s="82"/>
      <c r="K585" s="82">
        <v>718.2</v>
      </c>
      <c r="L585" s="82">
        <v>90156</v>
      </c>
      <c r="M585" s="82">
        <v>118</v>
      </c>
      <c r="N585" s="82">
        <v>94777</v>
      </c>
      <c r="O585" s="315"/>
      <c r="P585" s="315"/>
      <c r="Q585" s="82"/>
      <c r="R585" s="67"/>
    </row>
    <row r="586" spans="1:18" x14ac:dyDescent="0.35">
      <c r="A586" s="300">
        <v>43</v>
      </c>
      <c r="B586" s="169" t="s">
        <v>1253</v>
      </c>
      <c r="C586" s="302">
        <f t="shared" si="38"/>
        <v>4980754</v>
      </c>
      <c r="D586" s="82">
        <v>4980754</v>
      </c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315"/>
      <c r="P586" s="315"/>
      <c r="Q586" s="82"/>
      <c r="R586" s="67"/>
    </row>
    <row r="587" spans="1:18" x14ac:dyDescent="0.35">
      <c r="A587" s="300">
        <v>44</v>
      </c>
      <c r="B587" s="169" t="s">
        <v>1234</v>
      </c>
      <c r="C587" s="302">
        <f t="shared" si="38"/>
        <v>4212626.6999999993</v>
      </c>
      <c r="D587" s="82">
        <v>1193598</v>
      </c>
      <c r="E587" s="82"/>
      <c r="F587" s="82"/>
      <c r="G587" s="82">
        <v>1209.43</v>
      </c>
      <c r="H587" s="82">
        <v>2184763.6999999997</v>
      </c>
      <c r="I587" s="82"/>
      <c r="J587" s="82"/>
      <c r="K587" s="82"/>
      <c r="L587" s="82"/>
      <c r="M587" s="82">
        <v>181</v>
      </c>
      <c r="N587" s="82">
        <v>834265</v>
      </c>
      <c r="O587" s="315"/>
      <c r="P587" s="315"/>
      <c r="Q587" s="82"/>
      <c r="R587" s="67"/>
    </row>
    <row r="588" spans="1:18" x14ac:dyDescent="0.35">
      <c r="A588" s="300">
        <v>45</v>
      </c>
      <c r="B588" s="169" t="s">
        <v>1254</v>
      </c>
      <c r="C588" s="302">
        <f t="shared" si="38"/>
        <v>1757240</v>
      </c>
      <c r="D588" s="82">
        <v>1757240</v>
      </c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315"/>
      <c r="P588" s="315"/>
      <c r="Q588" s="82"/>
      <c r="R588" s="67"/>
    </row>
    <row r="589" spans="1:18" x14ac:dyDescent="0.35">
      <c r="A589" s="300">
        <v>46</v>
      </c>
      <c r="B589" s="169" t="s">
        <v>1255</v>
      </c>
      <c r="C589" s="302">
        <f t="shared" si="38"/>
        <v>3643819</v>
      </c>
      <c r="D589" s="82"/>
      <c r="E589" s="82">
        <v>1</v>
      </c>
      <c r="F589" s="82">
        <v>1702191</v>
      </c>
      <c r="G589" s="82"/>
      <c r="H589" s="82"/>
      <c r="I589" s="82"/>
      <c r="J589" s="82"/>
      <c r="K589" s="82"/>
      <c r="L589" s="82"/>
      <c r="M589" s="82">
        <v>1250</v>
      </c>
      <c r="N589" s="82">
        <v>1941628</v>
      </c>
      <c r="O589" s="315"/>
      <c r="P589" s="315"/>
      <c r="Q589" s="82"/>
      <c r="R589" s="67"/>
    </row>
    <row r="590" spans="1:18" x14ac:dyDescent="0.35">
      <c r="A590" s="300">
        <v>47</v>
      </c>
      <c r="B590" s="169" t="s">
        <v>1270</v>
      </c>
      <c r="C590" s="302">
        <f t="shared" si="38"/>
        <v>3225748</v>
      </c>
      <c r="D590" s="82"/>
      <c r="E590" s="82"/>
      <c r="F590" s="82"/>
      <c r="G590" s="82"/>
      <c r="H590" s="82"/>
      <c r="I590" s="82"/>
      <c r="J590" s="82"/>
      <c r="K590" s="82"/>
      <c r="L590" s="82"/>
      <c r="M590" s="82">
        <v>2190</v>
      </c>
      <c r="N590" s="82">
        <v>3225748</v>
      </c>
      <c r="O590" s="315"/>
      <c r="P590" s="315"/>
      <c r="Q590" s="82"/>
      <c r="R590" s="67"/>
    </row>
    <row r="591" spans="1:18" x14ac:dyDescent="0.35">
      <c r="A591" s="300">
        <v>48</v>
      </c>
      <c r="B591" s="169" t="s">
        <v>1271</v>
      </c>
      <c r="C591" s="302">
        <f t="shared" si="38"/>
        <v>264034</v>
      </c>
      <c r="D591" s="82"/>
      <c r="E591" s="82"/>
      <c r="F591" s="82"/>
      <c r="G591" s="82"/>
      <c r="H591" s="82"/>
      <c r="I591" s="82"/>
      <c r="J591" s="82"/>
      <c r="K591" s="82">
        <v>747.18</v>
      </c>
      <c r="L591" s="82">
        <v>128718</v>
      </c>
      <c r="M591" s="82">
        <v>162</v>
      </c>
      <c r="N591" s="82">
        <v>135316</v>
      </c>
      <c r="O591" s="315"/>
      <c r="P591" s="315"/>
      <c r="Q591" s="82"/>
      <c r="R591" s="67"/>
    </row>
    <row r="592" spans="1:18" x14ac:dyDescent="0.35">
      <c r="A592" s="300">
        <v>49</v>
      </c>
      <c r="B592" s="169" t="s">
        <v>1235</v>
      </c>
      <c r="C592" s="302">
        <f t="shared" si="38"/>
        <v>3247388</v>
      </c>
      <c r="D592" s="82">
        <v>3247388</v>
      </c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315"/>
      <c r="P592" s="315"/>
      <c r="Q592" s="82"/>
      <c r="R592" s="67"/>
    </row>
    <row r="593" spans="1:18" x14ac:dyDescent="0.35">
      <c r="A593" s="300">
        <v>50</v>
      </c>
      <c r="B593" s="169" t="s">
        <v>1272</v>
      </c>
      <c r="C593" s="302">
        <f t="shared" si="38"/>
        <v>2827743.9</v>
      </c>
      <c r="D593" s="82">
        <v>1051188</v>
      </c>
      <c r="E593" s="82"/>
      <c r="F593" s="82"/>
      <c r="G593" s="82">
        <v>834</v>
      </c>
      <c r="H593" s="82">
        <v>1776555.9</v>
      </c>
      <c r="I593" s="82"/>
      <c r="J593" s="82"/>
      <c r="K593" s="82"/>
      <c r="L593" s="82"/>
      <c r="M593" s="82"/>
      <c r="N593" s="82"/>
      <c r="O593" s="315"/>
      <c r="P593" s="315"/>
      <c r="Q593" s="82"/>
      <c r="R593" s="67"/>
    </row>
    <row r="594" spans="1:18" x14ac:dyDescent="0.35">
      <c r="A594" s="300">
        <v>51</v>
      </c>
      <c r="B594" s="169" t="s">
        <v>1256</v>
      </c>
      <c r="C594" s="302">
        <f t="shared" si="38"/>
        <v>2418053</v>
      </c>
      <c r="D594" s="82">
        <v>2418053</v>
      </c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315"/>
      <c r="P594" s="315"/>
      <c r="Q594" s="82"/>
      <c r="R594" s="67"/>
    </row>
    <row r="595" spans="1:18" x14ac:dyDescent="0.35">
      <c r="A595" s="300">
        <v>52</v>
      </c>
      <c r="B595" s="169" t="s">
        <v>1257</v>
      </c>
      <c r="C595" s="302">
        <f t="shared" si="38"/>
        <v>2059091</v>
      </c>
      <c r="D595" s="82">
        <v>2059091</v>
      </c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315"/>
      <c r="P595" s="315"/>
      <c r="Q595" s="82"/>
      <c r="R595" s="67"/>
    </row>
    <row r="596" spans="1:18" x14ac:dyDescent="0.35">
      <c r="A596" s="300">
        <v>53</v>
      </c>
      <c r="B596" s="169" t="s">
        <v>1258</v>
      </c>
      <c r="C596" s="302">
        <f t="shared" si="38"/>
        <v>2061375</v>
      </c>
      <c r="D596" s="82">
        <v>2061375</v>
      </c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315"/>
      <c r="P596" s="315"/>
      <c r="Q596" s="82"/>
      <c r="R596" s="67"/>
    </row>
    <row r="597" spans="1:18" x14ac:dyDescent="0.35">
      <c r="A597" s="300">
        <v>54</v>
      </c>
      <c r="B597" s="169" t="s">
        <v>1273</v>
      </c>
      <c r="C597" s="302">
        <f t="shared" si="38"/>
        <v>3624617</v>
      </c>
      <c r="D597" s="82">
        <v>2248109</v>
      </c>
      <c r="E597" s="82"/>
      <c r="F597" s="82"/>
      <c r="G597" s="82">
        <v>762</v>
      </c>
      <c r="H597" s="82">
        <v>1376508</v>
      </c>
      <c r="I597" s="82"/>
      <c r="J597" s="82"/>
      <c r="K597" s="82"/>
      <c r="L597" s="82"/>
      <c r="M597" s="82"/>
      <c r="N597" s="82"/>
      <c r="O597" s="315"/>
      <c r="P597" s="315"/>
      <c r="Q597" s="82"/>
      <c r="R597" s="67"/>
    </row>
    <row r="598" spans="1:18" s="40" customFormat="1" ht="17.399999999999999" x14ac:dyDescent="0.3">
      <c r="A598" s="322">
        <v>7</v>
      </c>
      <c r="B598" s="287" t="s">
        <v>47</v>
      </c>
      <c r="C598" s="342">
        <f>C599+C642+C730</f>
        <v>588076141.78999996</v>
      </c>
      <c r="D598" s="303">
        <f t="shared" ref="D598:Q598" si="39">D599+D642+D730</f>
        <v>0</v>
      </c>
      <c r="E598" s="303">
        <f t="shared" si="39"/>
        <v>3</v>
      </c>
      <c r="F598" s="303">
        <f t="shared" si="39"/>
        <v>2383190.79</v>
      </c>
      <c r="G598" s="303">
        <f t="shared" si="39"/>
        <v>207892.56300000002</v>
      </c>
      <c r="H598" s="303">
        <f t="shared" si="39"/>
        <v>582234907</v>
      </c>
      <c r="I598" s="303">
        <f t="shared" si="39"/>
        <v>0</v>
      </c>
      <c r="J598" s="303">
        <f t="shared" si="39"/>
        <v>0</v>
      </c>
      <c r="K598" s="303">
        <f t="shared" si="39"/>
        <v>0</v>
      </c>
      <c r="L598" s="303">
        <f t="shared" si="39"/>
        <v>0</v>
      </c>
      <c r="M598" s="303">
        <f t="shared" si="39"/>
        <v>0</v>
      </c>
      <c r="N598" s="303">
        <f t="shared" si="39"/>
        <v>0</v>
      </c>
      <c r="O598" s="303">
        <f t="shared" si="39"/>
        <v>0</v>
      </c>
      <c r="P598" s="303">
        <f t="shared" si="39"/>
        <v>0</v>
      </c>
      <c r="Q598" s="303">
        <f t="shared" si="39"/>
        <v>3458044</v>
      </c>
      <c r="R598" s="112"/>
    </row>
    <row r="599" spans="1:18" s="43" customFormat="1" ht="17.399999999999999" x14ac:dyDescent="0.3">
      <c r="A599" s="287" t="s">
        <v>1665</v>
      </c>
      <c r="B599" s="248"/>
      <c r="C599" s="342">
        <f>SUM(C600:C641)</f>
        <v>119045087</v>
      </c>
      <c r="D599" s="303">
        <f t="shared" ref="D599:Q599" si="40">SUM(D600:D641)</f>
        <v>0</v>
      </c>
      <c r="E599" s="303">
        <f t="shared" si="40"/>
        <v>0</v>
      </c>
      <c r="F599" s="303">
        <f t="shared" si="40"/>
        <v>0</v>
      </c>
      <c r="G599" s="303">
        <f t="shared" si="40"/>
        <v>43026.29</v>
      </c>
      <c r="H599" s="303">
        <f t="shared" si="40"/>
        <v>115587043</v>
      </c>
      <c r="I599" s="303">
        <f t="shared" si="40"/>
        <v>0</v>
      </c>
      <c r="J599" s="303">
        <f t="shared" si="40"/>
        <v>0</v>
      </c>
      <c r="K599" s="303">
        <f t="shared" si="40"/>
        <v>0</v>
      </c>
      <c r="L599" s="303">
        <f t="shared" si="40"/>
        <v>0</v>
      </c>
      <c r="M599" s="303">
        <f t="shared" si="40"/>
        <v>0</v>
      </c>
      <c r="N599" s="303">
        <f t="shared" si="40"/>
        <v>0</v>
      </c>
      <c r="O599" s="303">
        <f t="shared" si="40"/>
        <v>0</v>
      </c>
      <c r="P599" s="303">
        <f t="shared" si="40"/>
        <v>0</v>
      </c>
      <c r="Q599" s="303">
        <f t="shared" si="40"/>
        <v>3458044</v>
      </c>
    </row>
    <row r="600" spans="1:18" s="42" customFormat="1" x14ac:dyDescent="0.35">
      <c r="A600" s="288">
        <v>1</v>
      </c>
      <c r="B600" s="289" t="s">
        <v>530</v>
      </c>
      <c r="C600" s="343">
        <v>2477404</v>
      </c>
      <c r="D600" s="69"/>
      <c r="E600" s="304"/>
      <c r="F600" s="296"/>
      <c r="G600" s="304">
        <v>960</v>
      </c>
      <c r="H600" s="304">
        <v>2477404</v>
      </c>
      <c r="I600" s="69"/>
      <c r="J600" s="69"/>
      <c r="K600" s="304"/>
      <c r="L600" s="299"/>
      <c r="M600" s="299"/>
      <c r="N600" s="299"/>
      <c r="O600" s="299"/>
      <c r="P600" s="299"/>
      <c r="Q600" s="299"/>
    </row>
    <row r="601" spans="1:18" s="42" customFormat="1" x14ac:dyDescent="0.35">
      <c r="A601" s="288">
        <v>2</v>
      </c>
      <c r="B601" s="289" t="s">
        <v>531</v>
      </c>
      <c r="C601" s="343">
        <v>2387082</v>
      </c>
      <c r="D601" s="69"/>
      <c r="E601" s="304"/>
      <c r="F601" s="296"/>
      <c r="G601" s="304">
        <v>925</v>
      </c>
      <c r="H601" s="304">
        <v>2387082</v>
      </c>
      <c r="I601" s="69"/>
      <c r="J601" s="69"/>
      <c r="K601" s="304"/>
      <c r="L601" s="299"/>
      <c r="M601" s="299"/>
      <c r="N601" s="299"/>
      <c r="O601" s="299"/>
      <c r="P601" s="299"/>
      <c r="Q601" s="299"/>
    </row>
    <row r="602" spans="1:18" s="42" customFormat="1" x14ac:dyDescent="0.35">
      <c r="A602" s="288">
        <v>3</v>
      </c>
      <c r="B602" s="289" t="s">
        <v>707</v>
      </c>
      <c r="C602" s="343">
        <v>2381921</v>
      </c>
      <c r="D602" s="69"/>
      <c r="E602" s="304"/>
      <c r="F602" s="296"/>
      <c r="G602" s="304">
        <v>923</v>
      </c>
      <c r="H602" s="304">
        <v>2381921</v>
      </c>
      <c r="I602" s="69"/>
      <c r="J602" s="69"/>
      <c r="K602" s="304"/>
      <c r="L602" s="299"/>
      <c r="M602" s="299"/>
      <c r="N602" s="299"/>
      <c r="O602" s="299"/>
      <c r="P602" s="299"/>
      <c r="Q602" s="299"/>
    </row>
    <row r="603" spans="1:18" s="42" customFormat="1" x14ac:dyDescent="0.35">
      <c r="A603" s="288">
        <v>4</v>
      </c>
      <c r="B603" s="289" t="s">
        <v>870</v>
      </c>
      <c r="C603" s="343">
        <v>4296748</v>
      </c>
      <c r="D603" s="69"/>
      <c r="E603" s="304"/>
      <c r="F603" s="296"/>
      <c r="G603" s="304">
        <v>1665</v>
      </c>
      <c r="H603" s="304">
        <v>4296748</v>
      </c>
      <c r="I603" s="69"/>
      <c r="J603" s="69"/>
      <c r="K603" s="304"/>
      <c r="L603" s="299"/>
      <c r="M603" s="299"/>
      <c r="N603" s="299"/>
      <c r="O603" s="299"/>
      <c r="P603" s="299"/>
      <c r="Q603" s="299"/>
    </row>
    <row r="604" spans="1:18" s="42" customFormat="1" x14ac:dyDescent="0.35">
      <c r="A604" s="288">
        <v>5</v>
      </c>
      <c r="B604" s="289" t="s">
        <v>1696</v>
      </c>
      <c r="C604" s="343">
        <v>2690091</v>
      </c>
      <c r="D604" s="69"/>
      <c r="E604" s="304"/>
      <c r="F604" s="296"/>
      <c r="G604" s="304">
        <v>884</v>
      </c>
      <c r="H604" s="304">
        <v>2690091</v>
      </c>
      <c r="I604" s="69"/>
      <c r="J604" s="69"/>
      <c r="K604" s="304"/>
      <c r="L604" s="299"/>
      <c r="M604" s="299"/>
      <c r="N604" s="299"/>
      <c r="O604" s="299"/>
      <c r="P604" s="299"/>
      <c r="Q604" s="299"/>
    </row>
    <row r="605" spans="1:18" s="42" customFormat="1" x14ac:dyDescent="0.35">
      <c r="A605" s="288">
        <v>6</v>
      </c>
      <c r="B605" s="289" t="s">
        <v>1697</v>
      </c>
      <c r="C605" s="343">
        <v>3134382</v>
      </c>
      <c r="D605" s="69"/>
      <c r="E605" s="304"/>
      <c r="F605" s="296"/>
      <c r="G605" s="304">
        <v>1030</v>
      </c>
      <c r="H605" s="304">
        <v>3134382</v>
      </c>
      <c r="I605" s="69"/>
      <c r="J605" s="69"/>
      <c r="K605" s="304"/>
      <c r="L605" s="299"/>
      <c r="M605" s="299"/>
      <c r="N605" s="299"/>
      <c r="O605" s="299"/>
      <c r="P605" s="299"/>
      <c r="Q605" s="299"/>
    </row>
    <row r="606" spans="1:18" s="42" customFormat="1" x14ac:dyDescent="0.35">
      <c r="A606" s="288">
        <v>7</v>
      </c>
      <c r="B606" s="289" t="s">
        <v>535</v>
      </c>
      <c r="C606" s="343">
        <v>2890305</v>
      </c>
      <c r="D606" s="69"/>
      <c r="E606" s="304"/>
      <c r="F606" s="296"/>
      <c r="G606" s="304">
        <v>1120</v>
      </c>
      <c r="H606" s="304">
        <v>2890305</v>
      </c>
      <c r="I606" s="69"/>
      <c r="J606" s="69"/>
      <c r="K606" s="304"/>
      <c r="L606" s="299"/>
      <c r="M606" s="299"/>
      <c r="N606" s="299"/>
      <c r="O606" s="299"/>
      <c r="P606" s="299"/>
      <c r="Q606" s="299"/>
    </row>
    <row r="607" spans="1:18" s="42" customFormat="1" x14ac:dyDescent="0.35">
      <c r="A607" s="288">
        <v>8</v>
      </c>
      <c r="B607" s="289" t="s">
        <v>536</v>
      </c>
      <c r="C607" s="343">
        <v>3045143</v>
      </c>
      <c r="D607" s="69"/>
      <c r="E607" s="304"/>
      <c r="F607" s="296"/>
      <c r="G607" s="296">
        <v>1180</v>
      </c>
      <c r="H607" s="304">
        <v>3045143</v>
      </c>
      <c r="I607" s="69"/>
      <c r="J607" s="69"/>
      <c r="K607" s="304"/>
      <c r="L607" s="299"/>
      <c r="M607" s="299"/>
      <c r="N607" s="299"/>
      <c r="O607" s="299"/>
      <c r="P607" s="299"/>
      <c r="Q607" s="299"/>
    </row>
    <row r="608" spans="1:18" s="42" customFormat="1" x14ac:dyDescent="0.35">
      <c r="A608" s="288">
        <v>9</v>
      </c>
      <c r="B608" s="289" t="s">
        <v>537</v>
      </c>
      <c r="C608" s="343">
        <v>3045143</v>
      </c>
      <c r="D608" s="69"/>
      <c r="E608" s="304"/>
      <c r="F608" s="296"/>
      <c r="G608" s="296">
        <v>1180</v>
      </c>
      <c r="H608" s="304">
        <v>3045143</v>
      </c>
      <c r="I608" s="69"/>
      <c r="J608" s="69"/>
      <c r="K608" s="304"/>
      <c r="L608" s="299"/>
      <c r="M608" s="299"/>
      <c r="N608" s="299"/>
      <c r="O608" s="299"/>
      <c r="P608" s="299"/>
      <c r="Q608" s="299"/>
    </row>
    <row r="609" spans="1:17" s="42" customFormat="1" x14ac:dyDescent="0.35">
      <c r="A609" s="288">
        <v>10</v>
      </c>
      <c r="B609" s="289" t="s">
        <v>539</v>
      </c>
      <c r="C609" s="343">
        <v>3019337</v>
      </c>
      <c r="D609" s="69"/>
      <c r="E609" s="304"/>
      <c r="F609" s="296"/>
      <c r="G609" s="296">
        <v>1170</v>
      </c>
      <c r="H609" s="304">
        <v>3019337</v>
      </c>
      <c r="I609" s="69"/>
      <c r="J609" s="69"/>
      <c r="K609" s="304"/>
      <c r="L609" s="299"/>
      <c r="M609" s="299"/>
      <c r="N609" s="299"/>
      <c r="O609" s="299"/>
      <c r="P609" s="299"/>
      <c r="Q609" s="299"/>
    </row>
    <row r="610" spans="1:17" s="42" customFormat="1" x14ac:dyDescent="0.35">
      <c r="A610" s="288">
        <v>11</v>
      </c>
      <c r="B610" s="294" t="s">
        <v>1663</v>
      </c>
      <c r="C610" s="344">
        <v>3904493</v>
      </c>
      <c r="D610" s="69"/>
      <c r="E610" s="295"/>
      <c r="F610" s="296"/>
      <c r="G610" s="297">
        <v>1513</v>
      </c>
      <c r="H610" s="297">
        <v>3904493</v>
      </c>
      <c r="I610" s="69"/>
      <c r="J610" s="69"/>
      <c r="K610" s="295"/>
      <c r="L610" s="299"/>
      <c r="M610" s="299"/>
      <c r="N610" s="299"/>
      <c r="O610" s="299"/>
      <c r="P610" s="299"/>
      <c r="Q610" s="299"/>
    </row>
    <row r="611" spans="1:17" s="42" customFormat="1" x14ac:dyDescent="0.35">
      <c r="A611" s="288">
        <v>12</v>
      </c>
      <c r="B611" s="289" t="s">
        <v>1018</v>
      </c>
      <c r="C611" s="343">
        <v>3458044</v>
      </c>
      <c r="D611" s="69"/>
      <c r="E611" s="304"/>
      <c r="F611" s="296"/>
      <c r="G611" s="304"/>
      <c r="H611" s="382"/>
      <c r="I611" s="69"/>
      <c r="J611" s="69"/>
      <c r="K611" s="304"/>
      <c r="L611" s="299"/>
      <c r="M611" s="299"/>
      <c r="N611" s="299"/>
      <c r="O611" s="299"/>
      <c r="P611" s="299"/>
      <c r="Q611" s="304">
        <v>3458044</v>
      </c>
    </row>
    <row r="612" spans="1:17" s="42" customFormat="1" x14ac:dyDescent="0.35">
      <c r="A612" s="288">
        <v>13</v>
      </c>
      <c r="B612" s="289" t="s">
        <v>540</v>
      </c>
      <c r="C612" s="343">
        <v>3019337</v>
      </c>
      <c r="D612" s="69"/>
      <c r="E612" s="304"/>
      <c r="F612" s="296"/>
      <c r="G612" s="304">
        <v>1170</v>
      </c>
      <c r="H612" s="304">
        <v>3019337</v>
      </c>
      <c r="I612" s="69"/>
      <c r="J612" s="69"/>
      <c r="K612" s="304"/>
      <c r="L612" s="299"/>
      <c r="M612" s="299"/>
      <c r="N612" s="299"/>
      <c r="O612" s="299"/>
      <c r="P612" s="299"/>
      <c r="Q612" s="299"/>
    </row>
    <row r="613" spans="1:17" s="42" customFormat="1" x14ac:dyDescent="0.35">
      <c r="A613" s="288">
        <v>14</v>
      </c>
      <c r="B613" s="289" t="s">
        <v>541</v>
      </c>
      <c r="C613" s="343">
        <v>2477404</v>
      </c>
      <c r="D613" s="69"/>
      <c r="E613" s="304"/>
      <c r="F613" s="296"/>
      <c r="G613" s="304">
        <v>960</v>
      </c>
      <c r="H613" s="304">
        <v>2477404</v>
      </c>
      <c r="I613" s="69"/>
      <c r="J613" s="69"/>
      <c r="K613" s="304"/>
      <c r="L613" s="299"/>
      <c r="M613" s="299"/>
      <c r="N613" s="299"/>
      <c r="O613" s="299"/>
      <c r="P613" s="299"/>
      <c r="Q613" s="299"/>
    </row>
    <row r="614" spans="1:17" s="42" customFormat="1" x14ac:dyDescent="0.35">
      <c r="A614" s="288">
        <v>15</v>
      </c>
      <c r="B614" s="289" t="s">
        <v>542</v>
      </c>
      <c r="C614" s="343">
        <v>2237406</v>
      </c>
      <c r="D614" s="69"/>
      <c r="E614" s="304"/>
      <c r="F614" s="296"/>
      <c r="G614" s="304">
        <v>867</v>
      </c>
      <c r="H614" s="304">
        <v>2237406</v>
      </c>
      <c r="I614" s="69"/>
      <c r="J614" s="69"/>
      <c r="K614" s="304"/>
      <c r="L614" s="299"/>
      <c r="M614" s="299"/>
      <c r="N614" s="299"/>
      <c r="O614" s="299"/>
      <c r="P614" s="299"/>
      <c r="Q614" s="299"/>
    </row>
    <row r="615" spans="1:17" s="42" customFormat="1" x14ac:dyDescent="0.35">
      <c r="A615" s="288">
        <v>16</v>
      </c>
      <c r="B615" s="289" t="s">
        <v>543</v>
      </c>
      <c r="C615" s="343">
        <v>3134382</v>
      </c>
      <c r="D615" s="69"/>
      <c r="E615" s="304"/>
      <c r="F615" s="296"/>
      <c r="G615" s="304">
        <v>1030</v>
      </c>
      <c r="H615" s="304">
        <v>3134382</v>
      </c>
      <c r="I615" s="69"/>
      <c r="J615" s="69"/>
      <c r="K615" s="304"/>
      <c r="L615" s="299"/>
      <c r="M615" s="299"/>
      <c r="N615" s="299"/>
      <c r="O615" s="299"/>
      <c r="P615" s="299"/>
      <c r="Q615" s="299"/>
    </row>
    <row r="616" spans="1:17" s="42" customFormat="1" x14ac:dyDescent="0.35">
      <c r="A616" s="288">
        <v>17</v>
      </c>
      <c r="B616" s="289" t="s">
        <v>544</v>
      </c>
      <c r="C616" s="343">
        <v>3134382</v>
      </c>
      <c r="D616" s="69"/>
      <c r="E616" s="304"/>
      <c r="F616" s="296"/>
      <c r="G616" s="304">
        <v>1030</v>
      </c>
      <c r="H616" s="304">
        <v>3134382</v>
      </c>
      <c r="I616" s="69"/>
      <c r="J616" s="69"/>
      <c r="K616" s="304"/>
      <c r="L616" s="299"/>
      <c r="M616" s="299"/>
      <c r="N616" s="299"/>
      <c r="O616" s="299"/>
      <c r="P616" s="299"/>
      <c r="Q616" s="299"/>
    </row>
    <row r="617" spans="1:17" s="42" customFormat="1" x14ac:dyDescent="0.35">
      <c r="A617" s="288">
        <v>18</v>
      </c>
      <c r="B617" s="289" t="s">
        <v>709</v>
      </c>
      <c r="C617" s="343">
        <v>2738781</v>
      </c>
      <c r="D617" s="69"/>
      <c r="E617" s="304"/>
      <c r="F617" s="296"/>
      <c r="G617" s="304">
        <v>900</v>
      </c>
      <c r="H617" s="304">
        <v>2738781</v>
      </c>
      <c r="I617" s="69"/>
      <c r="J617" s="69"/>
      <c r="K617" s="304"/>
      <c r="L617" s="299"/>
      <c r="M617" s="299"/>
      <c r="N617" s="299"/>
      <c r="O617" s="299"/>
      <c r="P617" s="299"/>
      <c r="Q617" s="299"/>
    </row>
    <row r="618" spans="1:17" s="42" customFormat="1" x14ac:dyDescent="0.35">
      <c r="A618" s="288">
        <v>19</v>
      </c>
      <c r="B618" s="289" t="s">
        <v>813</v>
      </c>
      <c r="C618" s="343">
        <v>2425792</v>
      </c>
      <c r="D618" s="69"/>
      <c r="E618" s="304"/>
      <c r="F618" s="296"/>
      <c r="G618" s="304">
        <v>940</v>
      </c>
      <c r="H618" s="304">
        <v>2425792</v>
      </c>
      <c r="I618" s="69"/>
      <c r="J618" s="69"/>
      <c r="K618" s="304"/>
      <c r="L618" s="299"/>
      <c r="M618" s="299"/>
      <c r="N618" s="299"/>
      <c r="O618" s="299"/>
      <c r="P618" s="299"/>
      <c r="Q618" s="299"/>
    </row>
    <row r="619" spans="1:17" s="42" customFormat="1" x14ac:dyDescent="0.35">
      <c r="A619" s="288">
        <v>20</v>
      </c>
      <c r="B619" s="290" t="s">
        <v>545</v>
      </c>
      <c r="C619" s="343">
        <v>3213503</v>
      </c>
      <c r="D619" s="69"/>
      <c r="E619" s="304"/>
      <c r="F619" s="296"/>
      <c r="G619" s="304">
        <v>1056</v>
      </c>
      <c r="H619" s="304">
        <v>3213503</v>
      </c>
      <c r="I619" s="69"/>
      <c r="J619" s="69"/>
      <c r="K619" s="304"/>
      <c r="L619" s="299"/>
      <c r="M619" s="299"/>
      <c r="N619" s="299"/>
      <c r="O619" s="299"/>
      <c r="P619" s="299"/>
      <c r="Q619" s="299"/>
    </row>
    <row r="620" spans="1:17" s="42" customFormat="1" x14ac:dyDescent="0.35">
      <c r="A620" s="288">
        <v>21</v>
      </c>
      <c r="B620" s="289" t="s">
        <v>546</v>
      </c>
      <c r="C620" s="343">
        <v>1366347</v>
      </c>
      <c r="D620" s="69"/>
      <c r="E620" s="304"/>
      <c r="F620" s="296"/>
      <c r="G620" s="304">
        <v>449</v>
      </c>
      <c r="H620" s="304">
        <v>1366347</v>
      </c>
      <c r="I620" s="69"/>
      <c r="J620" s="69"/>
      <c r="K620" s="304"/>
      <c r="L620" s="299"/>
      <c r="M620" s="299"/>
      <c r="N620" s="299"/>
      <c r="O620" s="299"/>
      <c r="P620" s="299"/>
      <c r="Q620" s="299"/>
    </row>
    <row r="621" spans="1:17" s="42" customFormat="1" x14ac:dyDescent="0.35">
      <c r="A621" s="288">
        <v>22</v>
      </c>
      <c r="B621" s="289" t="s">
        <v>712</v>
      </c>
      <c r="C621" s="343">
        <v>3148368</v>
      </c>
      <c r="D621" s="69"/>
      <c r="E621" s="304"/>
      <c r="F621" s="296"/>
      <c r="G621" s="304">
        <v>1220</v>
      </c>
      <c r="H621" s="304">
        <v>3148368</v>
      </c>
      <c r="I621" s="69"/>
      <c r="J621" s="69"/>
      <c r="K621" s="304"/>
      <c r="L621" s="299"/>
      <c r="M621" s="299"/>
      <c r="N621" s="299"/>
      <c r="O621" s="299"/>
      <c r="P621" s="299"/>
      <c r="Q621" s="299"/>
    </row>
    <row r="622" spans="1:17" s="42" customFormat="1" x14ac:dyDescent="0.35">
      <c r="A622" s="288">
        <v>23</v>
      </c>
      <c r="B622" s="294" t="s">
        <v>1664</v>
      </c>
      <c r="C622" s="344">
        <v>2882688</v>
      </c>
      <c r="D622" s="69"/>
      <c r="E622" s="295"/>
      <c r="F622" s="304"/>
      <c r="G622" s="297">
        <v>947.29</v>
      </c>
      <c r="H622" s="297">
        <v>2882688</v>
      </c>
      <c r="I622" s="69"/>
      <c r="J622" s="69"/>
      <c r="K622" s="295"/>
      <c r="L622" s="299"/>
      <c r="M622" s="299"/>
      <c r="N622" s="299"/>
      <c r="O622" s="299"/>
      <c r="P622" s="299"/>
      <c r="Q622" s="299"/>
    </row>
    <row r="623" spans="1:17" s="42" customFormat="1" x14ac:dyDescent="0.35">
      <c r="A623" s="288">
        <v>24</v>
      </c>
      <c r="B623" s="291" t="s">
        <v>552</v>
      </c>
      <c r="C623" s="345">
        <v>2696177</v>
      </c>
      <c r="D623" s="69"/>
      <c r="E623" s="305"/>
      <c r="F623" s="298"/>
      <c r="G623" s="305">
        <v>886</v>
      </c>
      <c r="H623" s="305">
        <v>2696177</v>
      </c>
      <c r="I623" s="69"/>
      <c r="J623" s="69"/>
      <c r="K623" s="305"/>
      <c r="L623" s="299"/>
      <c r="M623" s="299"/>
      <c r="N623" s="299"/>
      <c r="O623" s="299"/>
      <c r="P623" s="299"/>
      <c r="Q623" s="299"/>
    </row>
    <row r="624" spans="1:17" s="42" customFormat="1" x14ac:dyDescent="0.35">
      <c r="A624" s="288">
        <v>25</v>
      </c>
      <c r="B624" s="289" t="s">
        <v>575</v>
      </c>
      <c r="C624" s="343">
        <v>2072344</v>
      </c>
      <c r="D624" s="69"/>
      <c r="E624" s="304"/>
      <c r="F624" s="296"/>
      <c r="G624" s="304">
        <v>681</v>
      </c>
      <c r="H624" s="304">
        <v>2072344</v>
      </c>
      <c r="I624" s="69"/>
      <c r="J624" s="69"/>
      <c r="K624" s="304"/>
      <c r="L624" s="299"/>
      <c r="M624" s="299"/>
      <c r="N624" s="299"/>
      <c r="O624" s="299"/>
      <c r="P624" s="299"/>
      <c r="Q624" s="299"/>
    </row>
    <row r="625" spans="1:17" s="42" customFormat="1" x14ac:dyDescent="0.35">
      <c r="A625" s="288">
        <v>26</v>
      </c>
      <c r="B625" s="289" t="s">
        <v>878</v>
      </c>
      <c r="C625" s="343">
        <v>4015460</v>
      </c>
      <c r="D625" s="69"/>
      <c r="E625" s="304"/>
      <c r="F625" s="296"/>
      <c r="G625" s="304">
        <v>1556</v>
      </c>
      <c r="H625" s="304">
        <v>4015460</v>
      </c>
      <c r="I625" s="69"/>
      <c r="J625" s="69"/>
      <c r="K625" s="304"/>
      <c r="L625" s="299"/>
      <c r="M625" s="299"/>
      <c r="N625" s="299"/>
      <c r="O625" s="299"/>
      <c r="P625" s="299"/>
      <c r="Q625" s="299"/>
    </row>
    <row r="626" spans="1:17" s="42" customFormat="1" x14ac:dyDescent="0.35">
      <c r="A626" s="288">
        <v>27</v>
      </c>
      <c r="B626" s="289" t="s">
        <v>879</v>
      </c>
      <c r="C626" s="343">
        <v>3460624</v>
      </c>
      <c r="D626" s="69"/>
      <c r="E626" s="304"/>
      <c r="F626" s="296"/>
      <c r="G626" s="304">
        <v>1341</v>
      </c>
      <c r="H626" s="304">
        <v>3460624</v>
      </c>
      <c r="I626" s="69"/>
      <c r="J626" s="69"/>
      <c r="K626" s="304"/>
      <c r="L626" s="299"/>
      <c r="M626" s="299"/>
      <c r="N626" s="299"/>
      <c r="O626" s="299"/>
      <c r="P626" s="299"/>
      <c r="Q626" s="299"/>
    </row>
    <row r="627" spans="1:17" s="42" customFormat="1" x14ac:dyDescent="0.35">
      <c r="A627" s="288">
        <v>28</v>
      </c>
      <c r="B627" s="289" t="s">
        <v>592</v>
      </c>
      <c r="C627" s="343">
        <v>2415469</v>
      </c>
      <c r="D627" s="69"/>
      <c r="E627" s="304"/>
      <c r="F627" s="296"/>
      <c r="G627" s="304">
        <v>936</v>
      </c>
      <c r="H627" s="304">
        <v>2415469</v>
      </c>
      <c r="I627" s="69"/>
      <c r="J627" s="69"/>
      <c r="K627" s="304"/>
      <c r="L627" s="299"/>
      <c r="M627" s="299"/>
      <c r="N627" s="299"/>
      <c r="O627" s="299"/>
      <c r="P627" s="299"/>
      <c r="Q627" s="299"/>
    </row>
    <row r="628" spans="1:17" s="42" customFormat="1" x14ac:dyDescent="0.35">
      <c r="A628" s="288">
        <v>29</v>
      </c>
      <c r="B628" s="289" t="s">
        <v>733</v>
      </c>
      <c r="C628" s="343">
        <v>3096756</v>
      </c>
      <c r="D628" s="69"/>
      <c r="E628" s="304"/>
      <c r="F628" s="296"/>
      <c r="G628" s="304">
        <v>1200</v>
      </c>
      <c r="H628" s="304">
        <v>3096756</v>
      </c>
      <c r="I628" s="69"/>
      <c r="J628" s="69"/>
      <c r="K628" s="304"/>
      <c r="L628" s="299"/>
      <c r="M628" s="299"/>
      <c r="N628" s="299"/>
      <c r="O628" s="299"/>
      <c r="P628" s="299"/>
      <c r="Q628" s="299"/>
    </row>
    <row r="629" spans="1:17" s="42" customFormat="1" x14ac:dyDescent="0.35">
      <c r="A629" s="288">
        <v>30</v>
      </c>
      <c r="B629" s="289" t="s">
        <v>735</v>
      </c>
      <c r="C629" s="343">
        <v>2890305</v>
      </c>
      <c r="D629" s="69"/>
      <c r="E629" s="304"/>
      <c r="F629" s="296"/>
      <c r="G629" s="304">
        <v>1120</v>
      </c>
      <c r="H629" s="304">
        <v>2890305</v>
      </c>
      <c r="I629" s="69"/>
      <c r="J629" s="69"/>
      <c r="K629" s="304"/>
      <c r="L629" s="299"/>
      <c r="M629" s="299"/>
      <c r="N629" s="299"/>
      <c r="O629" s="299"/>
      <c r="P629" s="299"/>
      <c r="Q629" s="299"/>
    </row>
    <row r="630" spans="1:17" s="42" customFormat="1" x14ac:dyDescent="0.35">
      <c r="A630" s="288">
        <v>31</v>
      </c>
      <c r="B630" s="289" t="s">
        <v>960</v>
      </c>
      <c r="C630" s="343">
        <v>2900628</v>
      </c>
      <c r="D630" s="69"/>
      <c r="E630" s="304"/>
      <c r="F630" s="296"/>
      <c r="G630" s="304">
        <v>1124</v>
      </c>
      <c r="H630" s="304">
        <v>2900628</v>
      </c>
      <c r="I630" s="69"/>
      <c r="J630" s="69"/>
      <c r="K630" s="304"/>
      <c r="L630" s="299"/>
      <c r="M630" s="299"/>
      <c r="N630" s="299"/>
      <c r="O630" s="299"/>
      <c r="P630" s="299"/>
      <c r="Q630" s="299"/>
    </row>
    <row r="631" spans="1:17" s="42" customFormat="1" x14ac:dyDescent="0.35">
      <c r="A631" s="288">
        <v>32</v>
      </c>
      <c r="B631" s="289" t="s">
        <v>990</v>
      </c>
      <c r="C631" s="343">
        <v>2890935</v>
      </c>
      <c r="D631" s="69"/>
      <c r="E631" s="304"/>
      <c r="F631" s="296"/>
      <c r="G631" s="304">
        <v>950</v>
      </c>
      <c r="H631" s="304">
        <v>2890935</v>
      </c>
      <c r="I631" s="69"/>
      <c r="J631" s="69"/>
      <c r="K631" s="304"/>
      <c r="L631" s="299"/>
      <c r="M631" s="299"/>
      <c r="N631" s="299"/>
      <c r="O631" s="299"/>
      <c r="P631" s="299"/>
      <c r="Q631" s="299"/>
    </row>
    <row r="632" spans="1:17" s="42" customFormat="1" x14ac:dyDescent="0.35">
      <c r="A632" s="288">
        <v>33</v>
      </c>
      <c r="B632" s="289" t="s">
        <v>1029</v>
      </c>
      <c r="C632" s="343">
        <v>2172890</v>
      </c>
      <c r="D632" s="69"/>
      <c r="E632" s="304"/>
      <c r="F632" s="296"/>
      <c r="G632" s="304">
        <v>842</v>
      </c>
      <c r="H632" s="304">
        <v>2172890</v>
      </c>
      <c r="I632" s="69"/>
      <c r="J632" s="69"/>
      <c r="K632" s="304"/>
      <c r="L632" s="299"/>
      <c r="M632" s="299"/>
      <c r="N632" s="299"/>
      <c r="O632" s="299"/>
      <c r="P632" s="299"/>
      <c r="Q632" s="299"/>
    </row>
    <row r="633" spans="1:17" s="42" customFormat="1" x14ac:dyDescent="0.35">
      <c r="A633" s="288">
        <v>34</v>
      </c>
      <c r="B633" s="289" t="s">
        <v>1030</v>
      </c>
      <c r="C633" s="343">
        <v>2415469</v>
      </c>
      <c r="D633" s="69"/>
      <c r="E633" s="304"/>
      <c r="F633" s="296"/>
      <c r="G633" s="304">
        <v>936</v>
      </c>
      <c r="H633" s="304">
        <v>2415469</v>
      </c>
      <c r="I633" s="69"/>
      <c r="J633" s="69"/>
      <c r="K633" s="304"/>
      <c r="L633" s="299"/>
      <c r="M633" s="299"/>
      <c r="N633" s="299"/>
      <c r="O633" s="299"/>
      <c r="P633" s="299"/>
      <c r="Q633" s="299"/>
    </row>
    <row r="634" spans="1:17" s="42" customFormat="1" x14ac:dyDescent="0.35">
      <c r="A634" s="288">
        <v>35</v>
      </c>
      <c r="B634" s="289" t="s">
        <v>736</v>
      </c>
      <c r="C634" s="343">
        <v>2415469</v>
      </c>
      <c r="D634" s="69"/>
      <c r="E634" s="304"/>
      <c r="F634" s="296"/>
      <c r="G634" s="304">
        <v>936</v>
      </c>
      <c r="H634" s="304">
        <v>2415469</v>
      </c>
      <c r="I634" s="69"/>
      <c r="J634" s="69"/>
      <c r="K634" s="304"/>
      <c r="L634" s="299"/>
      <c r="M634" s="299"/>
      <c r="N634" s="299"/>
      <c r="O634" s="299"/>
      <c r="P634" s="299"/>
      <c r="Q634" s="299"/>
    </row>
    <row r="635" spans="1:17" s="42" customFormat="1" x14ac:dyDescent="0.35">
      <c r="A635" s="288">
        <v>36</v>
      </c>
      <c r="B635" s="289" t="s">
        <v>738</v>
      </c>
      <c r="C635" s="343">
        <v>2415469</v>
      </c>
      <c r="D635" s="69"/>
      <c r="E635" s="304"/>
      <c r="F635" s="296"/>
      <c r="G635" s="304">
        <v>936</v>
      </c>
      <c r="H635" s="304">
        <v>2415469</v>
      </c>
      <c r="I635" s="69"/>
      <c r="J635" s="69"/>
      <c r="K635" s="304"/>
      <c r="L635" s="299"/>
      <c r="M635" s="299"/>
      <c r="N635" s="299"/>
      <c r="O635" s="299"/>
      <c r="P635" s="299"/>
      <c r="Q635" s="299"/>
    </row>
    <row r="636" spans="1:17" s="42" customFormat="1" x14ac:dyDescent="0.35">
      <c r="A636" s="288">
        <v>37</v>
      </c>
      <c r="B636" s="289" t="s">
        <v>824</v>
      </c>
      <c r="C636" s="343">
        <v>3174174</v>
      </c>
      <c r="D636" s="69"/>
      <c r="E636" s="304"/>
      <c r="F636" s="296"/>
      <c r="G636" s="304">
        <v>1230</v>
      </c>
      <c r="H636" s="304">
        <v>3174174</v>
      </c>
      <c r="I636" s="69"/>
      <c r="J636" s="69"/>
      <c r="K636" s="304"/>
      <c r="L636" s="299"/>
      <c r="M636" s="299"/>
      <c r="N636" s="299"/>
      <c r="O636" s="299"/>
      <c r="P636" s="299"/>
      <c r="Q636" s="299"/>
    </row>
    <row r="637" spans="1:17" s="42" customFormat="1" x14ac:dyDescent="0.35">
      <c r="A637" s="288">
        <v>38</v>
      </c>
      <c r="B637" s="289" t="s">
        <v>595</v>
      </c>
      <c r="C637" s="343">
        <v>3354819</v>
      </c>
      <c r="D637" s="69"/>
      <c r="E637" s="304"/>
      <c r="F637" s="296"/>
      <c r="G637" s="304">
        <v>1300</v>
      </c>
      <c r="H637" s="304">
        <v>3354819</v>
      </c>
      <c r="I637" s="69"/>
      <c r="J637" s="69"/>
      <c r="K637" s="304"/>
      <c r="L637" s="299"/>
      <c r="M637" s="299"/>
      <c r="N637" s="299"/>
      <c r="O637" s="299"/>
      <c r="P637" s="299"/>
      <c r="Q637" s="299"/>
    </row>
    <row r="638" spans="1:17" s="42" customFormat="1" x14ac:dyDescent="0.35">
      <c r="A638" s="288">
        <v>39</v>
      </c>
      <c r="B638" s="289" t="s">
        <v>828</v>
      </c>
      <c r="C638" s="343">
        <v>2433534</v>
      </c>
      <c r="D638" s="69"/>
      <c r="E638" s="304"/>
      <c r="F638" s="296"/>
      <c r="G638" s="304">
        <v>943</v>
      </c>
      <c r="H638" s="304">
        <v>2433534</v>
      </c>
      <c r="I638" s="69"/>
      <c r="J638" s="69"/>
      <c r="K638" s="304"/>
      <c r="L638" s="299"/>
      <c r="M638" s="299"/>
      <c r="N638" s="299"/>
      <c r="O638" s="299"/>
      <c r="P638" s="299"/>
      <c r="Q638" s="299"/>
    </row>
    <row r="639" spans="1:17" s="42" customFormat="1" x14ac:dyDescent="0.35">
      <c r="A639" s="288">
        <v>40</v>
      </c>
      <c r="B639" s="289" t="s">
        <v>922</v>
      </c>
      <c r="C639" s="343">
        <v>2162567</v>
      </c>
      <c r="D639" s="69"/>
      <c r="E639" s="304"/>
      <c r="F639" s="296"/>
      <c r="G639" s="304">
        <v>838</v>
      </c>
      <c r="H639" s="304">
        <v>2162567</v>
      </c>
      <c r="I639" s="69"/>
      <c r="J639" s="69"/>
      <c r="K639" s="304"/>
      <c r="L639" s="299"/>
      <c r="M639" s="299"/>
      <c r="N639" s="299"/>
      <c r="O639" s="299"/>
      <c r="P639" s="299"/>
      <c r="Q639" s="299"/>
    </row>
    <row r="640" spans="1:17" s="42" customFormat="1" x14ac:dyDescent="0.35">
      <c r="A640" s="288">
        <v>41</v>
      </c>
      <c r="B640" s="289" t="s">
        <v>598</v>
      </c>
      <c r="C640" s="343">
        <v>2172890</v>
      </c>
      <c r="D640" s="69"/>
      <c r="E640" s="304"/>
      <c r="F640" s="296"/>
      <c r="G640" s="304">
        <v>842</v>
      </c>
      <c r="H640" s="304">
        <v>2172890</v>
      </c>
      <c r="I640" s="69"/>
      <c r="J640" s="69"/>
      <c r="K640" s="304"/>
      <c r="L640" s="299"/>
      <c r="M640" s="299"/>
      <c r="N640" s="299"/>
      <c r="O640" s="299"/>
      <c r="P640" s="299"/>
      <c r="Q640" s="299"/>
    </row>
    <row r="641" spans="1:17" s="42" customFormat="1" x14ac:dyDescent="0.35">
      <c r="A641" s="288">
        <v>42</v>
      </c>
      <c r="B641" s="289" t="s">
        <v>747</v>
      </c>
      <c r="C641" s="343">
        <v>3380625</v>
      </c>
      <c r="D641" s="69"/>
      <c r="E641" s="304"/>
      <c r="F641" s="296"/>
      <c r="G641" s="304">
        <v>1310</v>
      </c>
      <c r="H641" s="304">
        <v>3380625</v>
      </c>
      <c r="I641" s="69"/>
      <c r="J641" s="69"/>
      <c r="K641" s="304"/>
      <c r="L641" s="299"/>
      <c r="M641" s="299"/>
      <c r="N641" s="299"/>
      <c r="O641" s="299"/>
      <c r="P641" s="299"/>
      <c r="Q641" s="299"/>
    </row>
    <row r="642" spans="1:17" s="42" customFormat="1" ht="17.399999999999999" x14ac:dyDescent="0.3">
      <c r="A642" s="287" t="s">
        <v>1339</v>
      </c>
      <c r="B642" s="176"/>
      <c r="C642" s="346">
        <f>SUM(C643:C729)</f>
        <v>198699443.93000001</v>
      </c>
      <c r="D642" s="299">
        <f t="shared" ref="D642:Q642" si="41">SUM(D643:D729)</f>
        <v>0</v>
      </c>
      <c r="E642" s="299">
        <f t="shared" si="41"/>
        <v>1</v>
      </c>
      <c r="F642" s="299">
        <f t="shared" si="41"/>
        <v>794396.93</v>
      </c>
      <c r="G642" s="299">
        <f t="shared" si="41"/>
        <v>70969.007000000012</v>
      </c>
      <c r="H642" s="299">
        <f t="shared" si="41"/>
        <v>197905047</v>
      </c>
      <c r="I642" s="299">
        <f t="shared" si="41"/>
        <v>0</v>
      </c>
      <c r="J642" s="299">
        <f t="shared" si="41"/>
        <v>0</v>
      </c>
      <c r="K642" s="299">
        <f t="shared" si="41"/>
        <v>0</v>
      </c>
      <c r="L642" s="299">
        <f t="shared" si="41"/>
        <v>0</v>
      </c>
      <c r="M642" s="299">
        <f t="shared" si="41"/>
        <v>0</v>
      </c>
      <c r="N642" s="299">
        <f t="shared" si="41"/>
        <v>0</v>
      </c>
      <c r="O642" s="299">
        <f t="shared" si="41"/>
        <v>0</v>
      </c>
      <c r="P642" s="299">
        <f t="shared" si="41"/>
        <v>0</v>
      </c>
      <c r="Q642" s="299">
        <f t="shared" si="41"/>
        <v>0</v>
      </c>
    </row>
    <row r="643" spans="1:17" s="42" customFormat="1" x14ac:dyDescent="0.35">
      <c r="A643" s="288">
        <v>1</v>
      </c>
      <c r="B643" s="289" t="s">
        <v>804</v>
      </c>
      <c r="C643" s="343">
        <v>2529017</v>
      </c>
      <c r="D643" s="69"/>
      <c r="E643" s="304"/>
      <c r="F643" s="296"/>
      <c r="G643" s="304">
        <v>980</v>
      </c>
      <c r="H643" s="304">
        <v>2529017</v>
      </c>
      <c r="I643" s="69"/>
      <c r="J643" s="69"/>
      <c r="K643" s="304"/>
      <c r="L643" s="299"/>
      <c r="M643" s="299"/>
      <c r="N643" s="299"/>
      <c r="O643" s="299"/>
      <c r="P643" s="299"/>
      <c r="Q643" s="299"/>
    </row>
    <row r="644" spans="1:17" s="42" customFormat="1" x14ac:dyDescent="0.35">
      <c r="A644" s="288">
        <v>2</v>
      </c>
      <c r="B644" s="289" t="s">
        <v>805</v>
      </c>
      <c r="C644" s="343">
        <v>2399985</v>
      </c>
      <c r="D644" s="69"/>
      <c r="E644" s="304"/>
      <c r="F644" s="296"/>
      <c r="G644" s="304">
        <v>930</v>
      </c>
      <c r="H644" s="304">
        <v>2399985</v>
      </c>
      <c r="I644" s="69"/>
      <c r="J644" s="69"/>
      <c r="K644" s="304"/>
      <c r="L644" s="299"/>
      <c r="M644" s="299"/>
      <c r="N644" s="299"/>
      <c r="O644" s="299"/>
      <c r="P644" s="299"/>
      <c r="Q644" s="299"/>
    </row>
    <row r="645" spans="1:17" s="42" customFormat="1" x14ac:dyDescent="0.35">
      <c r="A645" s="288">
        <v>3</v>
      </c>
      <c r="B645" s="289" t="s">
        <v>807</v>
      </c>
      <c r="C645" s="343">
        <v>1052909</v>
      </c>
      <c r="D645" s="69"/>
      <c r="E645" s="304"/>
      <c r="F645" s="296"/>
      <c r="G645" s="304">
        <v>346</v>
      </c>
      <c r="H645" s="304">
        <v>1052909</v>
      </c>
      <c r="I645" s="69"/>
      <c r="J645" s="69"/>
      <c r="K645" s="304"/>
      <c r="L645" s="299"/>
      <c r="M645" s="299"/>
      <c r="N645" s="299"/>
      <c r="O645" s="299"/>
      <c r="P645" s="299"/>
      <c r="Q645" s="299"/>
    </row>
    <row r="646" spans="1:17" s="42" customFormat="1" x14ac:dyDescent="0.35">
      <c r="A646" s="288">
        <v>4</v>
      </c>
      <c r="B646" s="289" t="s">
        <v>808</v>
      </c>
      <c r="C646" s="343">
        <v>2384502</v>
      </c>
      <c r="D646" s="69"/>
      <c r="E646" s="304"/>
      <c r="F646" s="296"/>
      <c r="G646" s="304">
        <v>924</v>
      </c>
      <c r="H646" s="304">
        <v>2384502</v>
      </c>
      <c r="I646" s="69"/>
      <c r="J646" s="69"/>
      <c r="K646" s="304"/>
      <c r="L646" s="299"/>
      <c r="M646" s="299"/>
      <c r="N646" s="299"/>
      <c r="O646" s="299"/>
      <c r="P646" s="299"/>
      <c r="Q646" s="299"/>
    </row>
    <row r="647" spans="1:17" s="42" customFormat="1" x14ac:dyDescent="0.35">
      <c r="A647" s="288">
        <v>5</v>
      </c>
      <c r="B647" s="289" t="s">
        <v>809</v>
      </c>
      <c r="C647" s="343">
        <v>3354819</v>
      </c>
      <c r="D647" s="69"/>
      <c r="E647" s="304"/>
      <c r="F647" s="296"/>
      <c r="G647" s="304">
        <v>1300</v>
      </c>
      <c r="H647" s="304">
        <v>3354819</v>
      </c>
      <c r="I647" s="69"/>
      <c r="J647" s="69"/>
      <c r="K647" s="304"/>
      <c r="L647" s="299"/>
      <c r="M647" s="299"/>
      <c r="N647" s="299"/>
      <c r="O647" s="299"/>
      <c r="P647" s="299"/>
      <c r="Q647" s="299"/>
    </row>
    <row r="648" spans="1:17" s="42" customFormat="1" x14ac:dyDescent="0.35">
      <c r="A648" s="288">
        <v>6</v>
      </c>
      <c r="B648" s="289" t="s">
        <v>871</v>
      </c>
      <c r="C648" s="343">
        <v>3406431</v>
      </c>
      <c r="D648" s="69"/>
      <c r="E648" s="304"/>
      <c r="F648" s="296"/>
      <c r="G648" s="304">
        <v>1320</v>
      </c>
      <c r="H648" s="304">
        <v>3406431</v>
      </c>
      <c r="I648" s="69"/>
      <c r="J648" s="69"/>
      <c r="K648" s="304"/>
      <c r="L648" s="299"/>
      <c r="M648" s="299"/>
      <c r="N648" s="299"/>
      <c r="O648" s="299"/>
      <c r="P648" s="299"/>
      <c r="Q648" s="299"/>
    </row>
    <row r="649" spans="1:17" s="42" customFormat="1" x14ac:dyDescent="0.35">
      <c r="A649" s="288">
        <v>7</v>
      </c>
      <c r="B649" s="289" t="s">
        <v>910</v>
      </c>
      <c r="C649" s="343">
        <v>2479985</v>
      </c>
      <c r="D649" s="69"/>
      <c r="E649" s="304"/>
      <c r="F649" s="296"/>
      <c r="G649" s="304">
        <v>961</v>
      </c>
      <c r="H649" s="304">
        <v>2479985</v>
      </c>
      <c r="I649" s="69"/>
      <c r="J649" s="69"/>
      <c r="K649" s="304"/>
      <c r="L649" s="299"/>
      <c r="M649" s="299"/>
      <c r="N649" s="299"/>
      <c r="O649" s="299"/>
      <c r="P649" s="299"/>
      <c r="Q649" s="299"/>
    </row>
    <row r="650" spans="1:17" s="42" customFormat="1" x14ac:dyDescent="0.35">
      <c r="A650" s="288">
        <v>8</v>
      </c>
      <c r="B650" s="289" t="s">
        <v>1698</v>
      </c>
      <c r="C650" s="343">
        <v>2477075</v>
      </c>
      <c r="D650" s="69"/>
      <c r="E650" s="304"/>
      <c r="F650" s="296"/>
      <c r="G650" s="304">
        <v>814</v>
      </c>
      <c r="H650" s="304">
        <v>2477075</v>
      </c>
      <c r="I650" s="69"/>
      <c r="J650" s="69"/>
      <c r="K650" s="304"/>
      <c r="L650" s="299"/>
      <c r="M650" s="299"/>
      <c r="N650" s="299"/>
      <c r="O650" s="299"/>
      <c r="P650" s="299"/>
      <c r="Q650" s="299"/>
    </row>
    <row r="651" spans="1:17" s="42" customFormat="1" x14ac:dyDescent="0.35">
      <c r="A651" s="288">
        <v>9</v>
      </c>
      <c r="B651" s="289" t="s">
        <v>1699</v>
      </c>
      <c r="C651" s="343">
        <v>2884849</v>
      </c>
      <c r="D651" s="69"/>
      <c r="E651" s="304"/>
      <c r="F651" s="296"/>
      <c r="G651" s="304">
        <v>948</v>
      </c>
      <c r="H651" s="304">
        <v>2884849</v>
      </c>
      <c r="I651" s="69"/>
      <c r="J651" s="69"/>
      <c r="K651" s="304"/>
      <c r="L651" s="299"/>
      <c r="M651" s="299"/>
      <c r="N651" s="299"/>
      <c r="O651" s="299"/>
      <c r="P651" s="299"/>
      <c r="Q651" s="299"/>
    </row>
    <row r="652" spans="1:17" s="42" customFormat="1" x14ac:dyDescent="0.35">
      <c r="A652" s="288">
        <v>10</v>
      </c>
      <c r="B652" s="289" t="s">
        <v>1700</v>
      </c>
      <c r="C652" s="343">
        <v>2470989</v>
      </c>
      <c r="D652" s="69"/>
      <c r="E652" s="304"/>
      <c r="F652" s="296"/>
      <c r="G652" s="304">
        <v>812</v>
      </c>
      <c r="H652" s="304">
        <v>2470989</v>
      </c>
      <c r="I652" s="69"/>
      <c r="J652" s="69"/>
      <c r="K652" s="304"/>
      <c r="L652" s="299"/>
      <c r="M652" s="299"/>
      <c r="N652" s="299"/>
      <c r="O652" s="299"/>
      <c r="P652" s="299"/>
      <c r="Q652" s="299"/>
    </row>
    <row r="653" spans="1:17" s="42" customFormat="1" x14ac:dyDescent="0.35">
      <c r="A653" s="288">
        <v>11</v>
      </c>
      <c r="B653" s="289" t="s">
        <v>1701</v>
      </c>
      <c r="C653" s="343">
        <v>2480118</v>
      </c>
      <c r="D653" s="69"/>
      <c r="E653" s="304"/>
      <c r="F653" s="296"/>
      <c r="G653" s="304">
        <v>815</v>
      </c>
      <c r="H653" s="304">
        <v>2480118</v>
      </c>
      <c r="I653" s="69"/>
      <c r="J653" s="69"/>
      <c r="K653" s="304"/>
      <c r="L653" s="299"/>
      <c r="M653" s="299"/>
      <c r="N653" s="299"/>
      <c r="O653" s="299"/>
      <c r="P653" s="299"/>
      <c r="Q653" s="299"/>
    </row>
    <row r="654" spans="1:17" s="42" customFormat="1" x14ac:dyDescent="0.35">
      <c r="A654" s="288">
        <v>12</v>
      </c>
      <c r="B654" s="289" t="s">
        <v>1702</v>
      </c>
      <c r="C654" s="343">
        <v>849022</v>
      </c>
      <c r="D654" s="69"/>
      <c r="E654" s="304"/>
      <c r="F654" s="296"/>
      <c r="G654" s="304">
        <v>279</v>
      </c>
      <c r="H654" s="304">
        <v>849022</v>
      </c>
      <c r="I654" s="69"/>
      <c r="J654" s="69"/>
      <c r="K654" s="304"/>
      <c r="L654" s="299"/>
      <c r="M654" s="299"/>
      <c r="N654" s="299"/>
      <c r="O654" s="299"/>
      <c r="P654" s="299"/>
      <c r="Q654" s="299"/>
    </row>
    <row r="655" spans="1:17" s="42" customFormat="1" x14ac:dyDescent="0.35">
      <c r="A655" s="288">
        <v>13</v>
      </c>
      <c r="B655" s="289" t="s">
        <v>1703</v>
      </c>
      <c r="C655" s="343">
        <v>864237</v>
      </c>
      <c r="D655" s="69"/>
      <c r="E655" s="304"/>
      <c r="F655" s="296"/>
      <c r="G655" s="304">
        <v>284</v>
      </c>
      <c r="H655" s="304">
        <v>864237</v>
      </c>
      <c r="I655" s="69"/>
      <c r="J655" s="69"/>
      <c r="K655" s="304"/>
      <c r="L655" s="299"/>
      <c r="M655" s="299"/>
      <c r="N655" s="299"/>
      <c r="O655" s="299"/>
      <c r="P655" s="299"/>
      <c r="Q655" s="299"/>
    </row>
    <row r="656" spans="1:17" s="42" customFormat="1" x14ac:dyDescent="0.35">
      <c r="A656" s="288">
        <v>14</v>
      </c>
      <c r="B656" s="289" t="s">
        <v>1704</v>
      </c>
      <c r="C656" s="343">
        <v>1749776</v>
      </c>
      <c r="D656" s="69"/>
      <c r="E656" s="304"/>
      <c r="F656" s="296"/>
      <c r="G656" s="304">
        <v>575</v>
      </c>
      <c r="H656" s="304">
        <v>1749776</v>
      </c>
      <c r="I656" s="69"/>
      <c r="J656" s="69"/>
      <c r="K656" s="304"/>
      <c r="L656" s="299"/>
      <c r="M656" s="299"/>
      <c r="N656" s="299"/>
      <c r="O656" s="299"/>
      <c r="P656" s="299"/>
      <c r="Q656" s="299"/>
    </row>
    <row r="657" spans="1:17" s="42" customFormat="1" x14ac:dyDescent="0.35">
      <c r="A657" s="288">
        <v>15</v>
      </c>
      <c r="B657" s="289" t="s">
        <v>1705</v>
      </c>
      <c r="C657" s="343">
        <v>693824</v>
      </c>
      <c r="D657" s="69"/>
      <c r="E657" s="304"/>
      <c r="F657" s="296"/>
      <c r="G657" s="304">
        <v>228</v>
      </c>
      <c r="H657" s="304">
        <v>693824</v>
      </c>
      <c r="I657" s="69"/>
      <c r="J657" s="69"/>
      <c r="K657" s="304"/>
      <c r="L657" s="299"/>
      <c r="M657" s="299"/>
      <c r="N657" s="299"/>
      <c r="O657" s="299"/>
      <c r="P657" s="299"/>
      <c r="Q657" s="299"/>
    </row>
    <row r="658" spans="1:17" s="42" customFormat="1" x14ac:dyDescent="0.35">
      <c r="A658" s="288">
        <v>16</v>
      </c>
      <c r="B658" s="289" t="s">
        <v>1706</v>
      </c>
      <c r="C658" s="343">
        <v>1908017</v>
      </c>
      <c r="D658" s="69"/>
      <c r="E658" s="304"/>
      <c r="F658" s="296"/>
      <c r="G658" s="304">
        <v>627</v>
      </c>
      <c r="H658" s="304">
        <v>1908017</v>
      </c>
      <c r="I658" s="69"/>
      <c r="J658" s="69"/>
      <c r="K658" s="304"/>
      <c r="L658" s="299"/>
      <c r="M658" s="299"/>
      <c r="N658" s="299"/>
      <c r="O658" s="299"/>
      <c r="P658" s="299"/>
      <c r="Q658" s="299"/>
    </row>
    <row r="659" spans="1:17" s="42" customFormat="1" x14ac:dyDescent="0.35">
      <c r="A659" s="288">
        <v>17</v>
      </c>
      <c r="B659" s="289" t="s">
        <v>1707</v>
      </c>
      <c r="C659" s="343">
        <v>1095512</v>
      </c>
      <c r="D659" s="69"/>
      <c r="E659" s="304"/>
      <c r="F659" s="296"/>
      <c r="G659" s="304">
        <v>360</v>
      </c>
      <c r="H659" s="304">
        <v>1095512</v>
      </c>
      <c r="I659" s="69"/>
      <c r="J659" s="69"/>
      <c r="K659" s="304"/>
      <c r="L659" s="299"/>
      <c r="M659" s="299"/>
      <c r="N659" s="299"/>
      <c r="O659" s="299"/>
      <c r="P659" s="299"/>
      <c r="Q659" s="299"/>
    </row>
    <row r="660" spans="1:17" s="42" customFormat="1" x14ac:dyDescent="0.35">
      <c r="A660" s="288">
        <v>18</v>
      </c>
      <c r="B660" s="289" t="s">
        <v>1708</v>
      </c>
      <c r="C660" s="343">
        <v>1667613</v>
      </c>
      <c r="D660" s="69"/>
      <c r="E660" s="304"/>
      <c r="F660" s="296"/>
      <c r="G660" s="304">
        <v>548</v>
      </c>
      <c r="H660" s="304">
        <v>1667613</v>
      </c>
      <c r="I660" s="69"/>
      <c r="J660" s="69"/>
      <c r="K660" s="304"/>
      <c r="L660" s="299"/>
      <c r="M660" s="299"/>
      <c r="N660" s="299"/>
      <c r="O660" s="299"/>
      <c r="P660" s="299"/>
      <c r="Q660" s="299"/>
    </row>
    <row r="661" spans="1:17" s="42" customFormat="1" x14ac:dyDescent="0.35">
      <c r="A661" s="288">
        <v>19</v>
      </c>
      <c r="B661" s="289" t="s">
        <v>1709</v>
      </c>
      <c r="C661" s="343">
        <v>1728475</v>
      </c>
      <c r="D661" s="69"/>
      <c r="E661" s="304"/>
      <c r="F661" s="296"/>
      <c r="G661" s="304">
        <v>568</v>
      </c>
      <c r="H661" s="304">
        <v>1728475</v>
      </c>
      <c r="I661" s="69"/>
      <c r="J661" s="69"/>
      <c r="K661" s="304"/>
      <c r="L661" s="299"/>
      <c r="M661" s="299"/>
      <c r="N661" s="299"/>
      <c r="O661" s="299"/>
      <c r="P661" s="299"/>
      <c r="Q661" s="299"/>
    </row>
    <row r="662" spans="1:17" s="42" customFormat="1" x14ac:dyDescent="0.35">
      <c r="A662" s="288">
        <v>20</v>
      </c>
      <c r="B662" s="289" t="s">
        <v>1710</v>
      </c>
      <c r="C662" s="343">
        <v>3553038</v>
      </c>
      <c r="D662" s="69"/>
      <c r="E662" s="304"/>
      <c r="F662" s="296"/>
      <c r="G662" s="304">
        <v>1167.5759999999998</v>
      </c>
      <c r="H662" s="304">
        <v>3553038</v>
      </c>
      <c r="I662" s="69"/>
      <c r="J662" s="69"/>
      <c r="K662" s="304"/>
      <c r="L662" s="299"/>
      <c r="M662" s="299"/>
      <c r="N662" s="299"/>
      <c r="O662" s="299"/>
      <c r="P662" s="299"/>
      <c r="Q662" s="299"/>
    </row>
    <row r="663" spans="1:17" s="42" customFormat="1" x14ac:dyDescent="0.35">
      <c r="A663" s="288">
        <v>21</v>
      </c>
      <c r="B663" s="289" t="s">
        <v>1711</v>
      </c>
      <c r="C663" s="343">
        <v>3440566</v>
      </c>
      <c r="D663" s="69"/>
      <c r="E663" s="304"/>
      <c r="F663" s="296"/>
      <c r="G663" s="304">
        <v>1130.616</v>
      </c>
      <c r="H663" s="304">
        <v>3440566</v>
      </c>
      <c r="I663" s="69"/>
      <c r="J663" s="69"/>
      <c r="K663" s="304"/>
      <c r="L663" s="299"/>
      <c r="M663" s="299"/>
      <c r="N663" s="299"/>
      <c r="O663" s="299"/>
      <c r="P663" s="299"/>
      <c r="Q663" s="299"/>
    </row>
    <row r="664" spans="1:17" s="42" customFormat="1" x14ac:dyDescent="0.35">
      <c r="A664" s="288">
        <v>22</v>
      </c>
      <c r="B664" s="289" t="s">
        <v>1712</v>
      </c>
      <c r="C664" s="343">
        <v>1790519.93</v>
      </c>
      <c r="D664" s="69"/>
      <c r="E664" s="304">
        <v>1</v>
      </c>
      <c r="F664" s="296">
        <v>794396.93</v>
      </c>
      <c r="G664" s="304">
        <v>386</v>
      </c>
      <c r="H664" s="304">
        <v>996123</v>
      </c>
      <c r="I664" s="69"/>
      <c r="J664" s="69"/>
      <c r="K664" s="304"/>
      <c r="L664" s="299"/>
      <c r="M664" s="299"/>
      <c r="N664" s="299"/>
      <c r="O664" s="299"/>
      <c r="P664" s="299"/>
      <c r="Q664" s="299"/>
    </row>
    <row r="665" spans="1:17" s="42" customFormat="1" x14ac:dyDescent="0.35">
      <c r="A665" s="288">
        <v>23</v>
      </c>
      <c r="B665" s="289" t="s">
        <v>1713</v>
      </c>
      <c r="C665" s="343">
        <v>3432237</v>
      </c>
      <c r="D665" s="69"/>
      <c r="E665" s="304"/>
      <c r="F665" s="296"/>
      <c r="G665" s="304">
        <v>1330</v>
      </c>
      <c r="H665" s="304">
        <v>3432237</v>
      </c>
      <c r="I665" s="69"/>
      <c r="J665" s="69"/>
      <c r="K665" s="304"/>
      <c r="L665" s="299"/>
      <c r="M665" s="299"/>
      <c r="N665" s="299"/>
      <c r="O665" s="299"/>
      <c r="P665" s="299"/>
      <c r="Q665" s="299"/>
    </row>
    <row r="666" spans="1:17" s="42" customFormat="1" x14ac:dyDescent="0.35">
      <c r="A666" s="288">
        <v>24</v>
      </c>
      <c r="B666" s="289" t="s">
        <v>1714</v>
      </c>
      <c r="C666" s="343">
        <v>3354819</v>
      </c>
      <c r="D666" s="69"/>
      <c r="E666" s="304"/>
      <c r="F666" s="296"/>
      <c r="G666" s="304">
        <v>1300</v>
      </c>
      <c r="H666" s="304">
        <v>3354819</v>
      </c>
      <c r="I666" s="69"/>
      <c r="J666" s="69"/>
      <c r="K666" s="304"/>
      <c r="L666" s="299"/>
      <c r="M666" s="299"/>
      <c r="N666" s="299"/>
      <c r="O666" s="299"/>
      <c r="P666" s="299"/>
      <c r="Q666" s="299"/>
    </row>
    <row r="667" spans="1:17" s="42" customFormat="1" x14ac:dyDescent="0.35">
      <c r="A667" s="288">
        <v>25</v>
      </c>
      <c r="B667" s="289" t="s">
        <v>1715</v>
      </c>
      <c r="C667" s="343">
        <v>2430953</v>
      </c>
      <c r="D667" s="69"/>
      <c r="E667" s="304"/>
      <c r="F667" s="296"/>
      <c r="G667" s="304">
        <v>942</v>
      </c>
      <c r="H667" s="304">
        <v>2430953</v>
      </c>
      <c r="I667" s="69"/>
      <c r="J667" s="69"/>
      <c r="K667" s="304"/>
      <c r="L667" s="299"/>
      <c r="M667" s="299"/>
      <c r="N667" s="299"/>
      <c r="O667" s="299"/>
      <c r="P667" s="299"/>
      <c r="Q667" s="299"/>
    </row>
    <row r="668" spans="1:17" s="42" customFormat="1" x14ac:dyDescent="0.35">
      <c r="A668" s="288">
        <v>26</v>
      </c>
      <c r="B668" s="289" t="s">
        <v>1716</v>
      </c>
      <c r="C668" s="343">
        <v>2516114</v>
      </c>
      <c r="D668" s="69"/>
      <c r="E668" s="304"/>
      <c r="F668" s="296"/>
      <c r="G668" s="304">
        <v>975</v>
      </c>
      <c r="H668" s="304">
        <v>2516114</v>
      </c>
      <c r="I668" s="69"/>
      <c r="J668" s="69"/>
      <c r="K668" s="304"/>
      <c r="L668" s="299"/>
      <c r="M668" s="299"/>
      <c r="N668" s="299"/>
      <c r="O668" s="299"/>
      <c r="P668" s="299"/>
      <c r="Q668" s="299"/>
    </row>
    <row r="669" spans="1:17" s="42" customFormat="1" x14ac:dyDescent="0.35">
      <c r="A669" s="288">
        <v>27</v>
      </c>
      <c r="B669" s="289" t="s">
        <v>1717</v>
      </c>
      <c r="C669" s="343">
        <v>4227071</v>
      </c>
      <c r="D669" s="69"/>
      <c r="E669" s="304"/>
      <c r="F669" s="296"/>
      <c r="G669" s="304">
        <v>1638</v>
      </c>
      <c r="H669" s="304">
        <v>4227071</v>
      </c>
      <c r="I669" s="69"/>
      <c r="J669" s="69"/>
      <c r="K669" s="304"/>
      <c r="L669" s="299"/>
      <c r="M669" s="299"/>
      <c r="N669" s="299"/>
      <c r="O669" s="299"/>
      <c r="P669" s="299"/>
      <c r="Q669" s="299"/>
    </row>
    <row r="670" spans="1:17" s="42" customFormat="1" x14ac:dyDescent="0.35">
      <c r="A670" s="288">
        <v>28</v>
      </c>
      <c r="B670" s="289" t="s">
        <v>1718</v>
      </c>
      <c r="C670" s="343">
        <v>4038685</v>
      </c>
      <c r="D670" s="69"/>
      <c r="E670" s="304"/>
      <c r="F670" s="296"/>
      <c r="G670" s="304">
        <v>1565</v>
      </c>
      <c r="H670" s="304">
        <v>4038685</v>
      </c>
      <c r="I670" s="69"/>
      <c r="J670" s="69"/>
      <c r="K670" s="304"/>
      <c r="L670" s="299"/>
      <c r="M670" s="299"/>
      <c r="N670" s="299"/>
      <c r="O670" s="299"/>
      <c r="P670" s="299"/>
      <c r="Q670" s="299"/>
    </row>
    <row r="671" spans="1:17" s="42" customFormat="1" x14ac:dyDescent="0.35">
      <c r="A671" s="288">
        <v>29</v>
      </c>
      <c r="B671" s="289" t="s">
        <v>1719</v>
      </c>
      <c r="C671" s="343">
        <v>2846434</v>
      </c>
      <c r="D671" s="69"/>
      <c r="E671" s="304"/>
      <c r="F671" s="296"/>
      <c r="G671" s="304">
        <v>1103</v>
      </c>
      <c r="H671" s="304">
        <v>2846434</v>
      </c>
      <c r="I671" s="69"/>
      <c r="J671" s="69"/>
      <c r="K671" s="304"/>
      <c r="L671" s="299"/>
      <c r="M671" s="299"/>
      <c r="N671" s="299"/>
      <c r="O671" s="299"/>
      <c r="P671" s="299"/>
      <c r="Q671" s="299"/>
    </row>
    <row r="672" spans="1:17" s="42" customFormat="1" x14ac:dyDescent="0.35">
      <c r="A672" s="288">
        <v>30</v>
      </c>
      <c r="B672" s="289" t="s">
        <v>533</v>
      </c>
      <c r="C672" s="343">
        <v>3158727</v>
      </c>
      <c r="D672" s="69"/>
      <c r="E672" s="304"/>
      <c r="F672" s="296"/>
      <c r="G672" s="304">
        <v>1038</v>
      </c>
      <c r="H672" s="304">
        <v>3158727</v>
      </c>
      <c r="I672" s="69"/>
      <c r="J672" s="69"/>
      <c r="K672" s="304"/>
      <c r="L672" s="299"/>
      <c r="M672" s="299"/>
      <c r="N672" s="299"/>
      <c r="O672" s="299"/>
      <c r="P672" s="299"/>
      <c r="Q672" s="299"/>
    </row>
    <row r="673" spans="1:17" s="42" customFormat="1" x14ac:dyDescent="0.35">
      <c r="A673" s="288">
        <v>31</v>
      </c>
      <c r="B673" s="289" t="s">
        <v>534</v>
      </c>
      <c r="C673" s="343">
        <v>3240890</v>
      </c>
      <c r="D673" s="69"/>
      <c r="E673" s="304"/>
      <c r="F673" s="296"/>
      <c r="G673" s="304">
        <v>1065</v>
      </c>
      <c r="H673" s="304">
        <v>3240890</v>
      </c>
      <c r="I673" s="69"/>
      <c r="J673" s="69"/>
      <c r="K673" s="304"/>
      <c r="L673" s="299"/>
      <c r="M673" s="299"/>
      <c r="N673" s="299"/>
      <c r="O673" s="299"/>
      <c r="P673" s="299"/>
      <c r="Q673" s="299"/>
    </row>
    <row r="674" spans="1:17" s="42" customFormat="1" x14ac:dyDescent="0.35">
      <c r="A674" s="288">
        <v>32</v>
      </c>
      <c r="B674" s="289" t="s">
        <v>1050</v>
      </c>
      <c r="C674" s="343">
        <v>2172890</v>
      </c>
      <c r="D674" s="69"/>
      <c r="E674" s="304"/>
      <c r="F674" s="296"/>
      <c r="G674" s="304">
        <v>842</v>
      </c>
      <c r="H674" s="304">
        <v>2172890</v>
      </c>
      <c r="I674" s="69"/>
      <c r="J674" s="69"/>
      <c r="K674" s="304"/>
      <c r="L674" s="299"/>
      <c r="M674" s="299"/>
      <c r="N674" s="299"/>
      <c r="O674" s="299"/>
      <c r="P674" s="299"/>
      <c r="Q674" s="299"/>
    </row>
    <row r="675" spans="1:17" s="42" customFormat="1" x14ac:dyDescent="0.35">
      <c r="A675" s="288">
        <v>33</v>
      </c>
      <c r="B675" s="289" t="s">
        <v>1051</v>
      </c>
      <c r="C675" s="343">
        <v>2451598</v>
      </c>
      <c r="D675" s="69"/>
      <c r="E675" s="304"/>
      <c r="F675" s="296"/>
      <c r="G675" s="304">
        <v>950</v>
      </c>
      <c r="H675" s="304">
        <v>2451598</v>
      </c>
      <c r="I675" s="69"/>
      <c r="J675" s="69"/>
      <c r="K675" s="304"/>
      <c r="L675" s="299"/>
      <c r="M675" s="299"/>
      <c r="N675" s="299"/>
      <c r="O675" s="299"/>
      <c r="P675" s="299"/>
      <c r="Q675" s="299"/>
    </row>
    <row r="676" spans="1:17" s="42" customFormat="1" x14ac:dyDescent="0.35">
      <c r="A676" s="288">
        <v>34</v>
      </c>
      <c r="B676" s="289" t="s">
        <v>1021</v>
      </c>
      <c r="C676" s="343">
        <v>1883897</v>
      </c>
      <c r="D676" s="69"/>
      <c r="E676" s="304"/>
      <c r="F676" s="296"/>
      <c r="G676" s="304">
        <v>619.07399999999996</v>
      </c>
      <c r="H676" s="304">
        <v>1883897</v>
      </c>
      <c r="I676" s="69"/>
      <c r="J676" s="69"/>
      <c r="K676" s="304"/>
      <c r="L676" s="299"/>
      <c r="M676" s="299"/>
      <c r="N676" s="299"/>
      <c r="O676" s="299"/>
      <c r="P676" s="299"/>
      <c r="Q676" s="299"/>
    </row>
    <row r="677" spans="1:17" s="42" customFormat="1" x14ac:dyDescent="0.35">
      <c r="A677" s="288">
        <v>35</v>
      </c>
      <c r="B677" s="289" t="s">
        <v>912</v>
      </c>
      <c r="C677" s="343">
        <v>1220063</v>
      </c>
      <c r="D677" s="69"/>
      <c r="E677" s="304"/>
      <c r="F677" s="296"/>
      <c r="G677" s="304">
        <v>400.92900000000003</v>
      </c>
      <c r="H677" s="304">
        <v>1220063</v>
      </c>
      <c r="I677" s="69"/>
      <c r="J677" s="69"/>
      <c r="K677" s="304"/>
      <c r="L677" s="299"/>
      <c r="M677" s="299"/>
      <c r="N677" s="299"/>
      <c r="O677" s="299"/>
      <c r="P677" s="299"/>
      <c r="Q677" s="299"/>
    </row>
    <row r="678" spans="1:17" s="42" customFormat="1" x14ac:dyDescent="0.35">
      <c r="A678" s="288">
        <v>36</v>
      </c>
      <c r="B678" s="289" t="s">
        <v>1337</v>
      </c>
      <c r="C678" s="343">
        <v>1098555</v>
      </c>
      <c r="D678" s="69"/>
      <c r="E678" s="304"/>
      <c r="F678" s="296"/>
      <c r="G678" s="304">
        <v>361</v>
      </c>
      <c r="H678" s="304">
        <v>1098555</v>
      </c>
      <c r="I678" s="69"/>
      <c r="J678" s="69"/>
      <c r="K678" s="304"/>
      <c r="L678" s="299"/>
      <c r="M678" s="299"/>
      <c r="N678" s="299"/>
      <c r="O678" s="299"/>
      <c r="P678" s="299"/>
      <c r="Q678" s="299"/>
    </row>
    <row r="679" spans="1:17" s="42" customFormat="1" x14ac:dyDescent="0.35">
      <c r="A679" s="288">
        <v>37</v>
      </c>
      <c r="B679" s="290" t="s">
        <v>713</v>
      </c>
      <c r="C679" s="343">
        <v>2255470</v>
      </c>
      <c r="D679" s="69"/>
      <c r="E679" s="304"/>
      <c r="F679" s="296"/>
      <c r="G679" s="304">
        <v>874</v>
      </c>
      <c r="H679" s="304">
        <v>2255470</v>
      </c>
      <c r="I679" s="69"/>
      <c r="J679" s="69"/>
      <c r="K679" s="304"/>
      <c r="L679" s="299"/>
      <c r="M679" s="299"/>
      <c r="N679" s="299"/>
      <c r="O679" s="299"/>
      <c r="P679" s="299"/>
      <c r="Q679" s="299"/>
    </row>
    <row r="680" spans="1:17" s="42" customFormat="1" x14ac:dyDescent="0.35">
      <c r="A680" s="288">
        <v>38</v>
      </c>
      <c r="B680" s="289" t="s">
        <v>714</v>
      </c>
      <c r="C680" s="343">
        <v>2456759</v>
      </c>
      <c r="D680" s="69"/>
      <c r="E680" s="304"/>
      <c r="F680" s="296"/>
      <c r="G680" s="304">
        <v>952</v>
      </c>
      <c r="H680" s="304">
        <v>2456759</v>
      </c>
      <c r="I680" s="69"/>
      <c r="J680" s="69"/>
      <c r="K680" s="304"/>
      <c r="L680" s="299"/>
      <c r="M680" s="299"/>
      <c r="N680" s="299"/>
      <c r="O680" s="299"/>
      <c r="P680" s="299"/>
      <c r="Q680" s="299"/>
    </row>
    <row r="681" spans="1:17" s="42" customFormat="1" x14ac:dyDescent="0.35">
      <c r="A681" s="288">
        <v>39</v>
      </c>
      <c r="B681" s="289" t="s">
        <v>815</v>
      </c>
      <c r="C681" s="343">
        <v>2165148</v>
      </c>
      <c r="D681" s="69"/>
      <c r="E681" s="304"/>
      <c r="F681" s="296"/>
      <c r="G681" s="304">
        <v>839</v>
      </c>
      <c r="H681" s="304">
        <v>2165148</v>
      </c>
      <c r="I681" s="69"/>
      <c r="J681" s="69"/>
      <c r="K681" s="304"/>
      <c r="L681" s="299"/>
      <c r="M681" s="299"/>
      <c r="N681" s="299"/>
      <c r="O681" s="299"/>
      <c r="P681" s="299"/>
      <c r="Q681" s="299"/>
    </row>
    <row r="682" spans="1:17" s="42" customFormat="1" x14ac:dyDescent="0.35">
      <c r="A682" s="288">
        <v>40</v>
      </c>
      <c r="B682" s="289" t="s">
        <v>1052</v>
      </c>
      <c r="C682" s="343">
        <v>2343179</v>
      </c>
      <c r="D682" s="69"/>
      <c r="E682" s="304"/>
      <c r="F682" s="296"/>
      <c r="G682" s="304">
        <v>770</v>
      </c>
      <c r="H682" s="304">
        <v>2343179</v>
      </c>
      <c r="I682" s="69"/>
      <c r="J682" s="69"/>
      <c r="K682" s="304"/>
      <c r="L682" s="299"/>
      <c r="M682" s="299"/>
      <c r="N682" s="299"/>
      <c r="O682" s="299"/>
      <c r="P682" s="299"/>
      <c r="Q682" s="299"/>
    </row>
    <row r="683" spans="1:17" s="42" customFormat="1" x14ac:dyDescent="0.35">
      <c r="A683" s="288">
        <v>41</v>
      </c>
      <c r="B683" s="289" t="s">
        <v>715</v>
      </c>
      <c r="C683" s="343">
        <v>3251593</v>
      </c>
      <c r="D683" s="69"/>
      <c r="E683" s="304"/>
      <c r="F683" s="296"/>
      <c r="G683" s="304">
        <v>1260</v>
      </c>
      <c r="H683" s="304">
        <v>3251593</v>
      </c>
      <c r="I683" s="69"/>
      <c r="J683" s="69"/>
      <c r="K683" s="304"/>
      <c r="L683" s="299"/>
      <c r="M683" s="299"/>
      <c r="N683" s="299"/>
      <c r="O683" s="299"/>
      <c r="P683" s="299"/>
      <c r="Q683" s="299"/>
    </row>
    <row r="684" spans="1:17" s="42" customFormat="1" x14ac:dyDescent="0.35">
      <c r="A684" s="288">
        <v>42</v>
      </c>
      <c r="B684" s="291" t="s">
        <v>548</v>
      </c>
      <c r="C684" s="345">
        <v>873366</v>
      </c>
      <c r="D684" s="69"/>
      <c r="E684" s="305"/>
      <c r="F684" s="298"/>
      <c r="G684" s="305">
        <v>287</v>
      </c>
      <c r="H684" s="305">
        <v>873366</v>
      </c>
      <c r="I684" s="69"/>
      <c r="J684" s="69"/>
      <c r="K684" s="305"/>
      <c r="L684" s="299"/>
      <c r="M684" s="299"/>
      <c r="N684" s="299"/>
      <c r="O684" s="299"/>
      <c r="P684" s="299"/>
      <c r="Q684" s="299"/>
    </row>
    <row r="685" spans="1:17" s="42" customFormat="1" x14ac:dyDescent="0.35">
      <c r="A685" s="288">
        <v>43</v>
      </c>
      <c r="B685" s="291" t="s">
        <v>549</v>
      </c>
      <c r="C685" s="345">
        <v>2111904</v>
      </c>
      <c r="D685" s="69"/>
      <c r="E685" s="305"/>
      <c r="F685" s="298"/>
      <c r="G685" s="305">
        <v>694</v>
      </c>
      <c r="H685" s="305">
        <v>2111904</v>
      </c>
      <c r="I685" s="69"/>
      <c r="J685" s="69"/>
      <c r="K685" s="305"/>
      <c r="L685" s="299"/>
      <c r="M685" s="299"/>
      <c r="N685" s="299"/>
      <c r="O685" s="299"/>
      <c r="P685" s="299"/>
      <c r="Q685" s="299"/>
    </row>
    <row r="686" spans="1:17" s="42" customFormat="1" x14ac:dyDescent="0.35">
      <c r="A686" s="288">
        <v>44</v>
      </c>
      <c r="B686" s="291" t="s">
        <v>550</v>
      </c>
      <c r="C686" s="345">
        <v>2690091</v>
      </c>
      <c r="D686" s="69"/>
      <c r="E686" s="305"/>
      <c r="F686" s="298"/>
      <c r="G686" s="305">
        <v>884</v>
      </c>
      <c r="H686" s="305">
        <v>2690091</v>
      </c>
      <c r="I686" s="69"/>
      <c r="J686" s="69"/>
      <c r="K686" s="305"/>
      <c r="L686" s="299"/>
      <c r="M686" s="299"/>
      <c r="N686" s="299"/>
      <c r="O686" s="299"/>
      <c r="P686" s="299"/>
      <c r="Q686" s="299"/>
    </row>
    <row r="687" spans="1:17" s="43" customFormat="1" x14ac:dyDescent="0.3">
      <c r="A687" s="288">
        <v>45</v>
      </c>
      <c r="B687" s="291" t="s">
        <v>555</v>
      </c>
      <c r="C687" s="345">
        <v>2066258</v>
      </c>
      <c r="D687" s="68"/>
      <c r="E687" s="305"/>
      <c r="F687" s="298"/>
      <c r="G687" s="305">
        <v>679</v>
      </c>
      <c r="H687" s="305">
        <v>2066258</v>
      </c>
      <c r="I687" s="68"/>
      <c r="J687" s="68"/>
      <c r="K687" s="305"/>
      <c r="L687" s="299"/>
      <c r="M687" s="299"/>
      <c r="N687" s="299"/>
      <c r="O687" s="299"/>
      <c r="P687" s="299"/>
      <c r="Q687" s="299"/>
    </row>
    <row r="688" spans="1:17" s="42" customFormat="1" x14ac:dyDescent="0.35">
      <c r="A688" s="288">
        <v>46</v>
      </c>
      <c r="B688" s="291" t="s">
        <v>556</v>
      </c>
      <c r="C688" s="345">
        <v>3347399</v>
      </c>
      <c r="D688" s="69"/>
      <c r="E688" s="305"/>
      <c r="F688" s="298"/>
      <c r="G688" s="305">
        <v>1100</v>
      </c>
      <c r="H688" s="305">
        <v>3347399</v>
      </c>
      <c r="I688" s="69"/>
      <c r="J688" s="69"/>
      <c r="K688" s="305"/>
      <c r="L688" s="299"/>
      <c r="M688" s="299"/>
      <c r="N688" s="299"/>
      <c r="O688" s="299"/>
      <c r="P688" s="299"/>
      <c r="Q688" s="299"/>
    </row>
    <row r="689" spans="1:17" s="42" customFormat="1" x14ac:dyDescent="0.35">
      <c r="A689" s="288">
        <v>47</v>
      </c>
      <c r="B689" s="291" t="s">
        <v>557</v>
      </c>
      <c r="C689" s="345">
        <v>2281276</v>
      </c>
      <c r="D689" s="69"/>
      <c r="E689" s="305"/>
      <c r="F689" s="298"/>
      <c r="G689" s="305">
        <v>884</v>
      </c>
      <c r="H689" s="305">
        <v>2281276</v>
      </c>
      <c r="I689" s="69"/>
      <c r="J689" s="69"/>
      <c r="K689" s="305"/>
      <c r="L689" s="299"/>
      <c r="M689" s="299"/>
      <c r="N689" s="299"/>
      <c r="O689" s="299"/>
      <c r="P689" s="299"/>
      <c r="Q689" s="299"/>
    </row>
    <row r="690" spans="1:17" s="42" customFormat="1" x14ac:dyDescent="0.35">
      <c r="A690" s="288">
        <v>48</v>
      </c>
      <c r="B690" s="291" t="s">
        <v>558</v>
      </c>
      <c r="C690" s="345">
        <v>2960926</v>
      </c>
      <c r="D690" s="69"/>
      <c r="E690" s="305"/>
      <c r="F690" s="298"/>
      <c r="G690" s="305">
        <v>973</v>
      </c>
      <c r="H690" s="305">
        <v>2960926</v>
      </c>
      <c r="I690" s="69"/>
      <c r="J690" s="69"/>
      <c r="K690" s="305"/>
      <c r="L690" s="299"/>
      <c r="M690" s="299"/>
      <c r="N690" s="299"/>
      <c r="O690" s="299"/>
      <c r="P690" s="299"/>
      <c r="Q690" s="299"/>
    </row>
    <row r="691" spans="1:17" s="42" customFormat="1" x14ac:dyDescent="0.35">
      <c r="A691" s="288">
        <v>49</v>
      </c>
      <c r="B691" s="291" t="s">
        <v>559</v>
      </c>
      <c r="C691" s="345">
        <v>760772</v>
      </c>
      <c r="D691" s="69"/>
      <c r="E691" s="305"/>
      <c r="F691" s="298"/>
      <c r="G691" s="305">
        <v>250</v>
      </c>
      <c r="H691" s="305">
        <v>760772</v>
      </c>
      <c r="I691" s="69"/>
      <c r="J691" s="69"/>
      <c r="K691" s="305"/>
      <c r="L691" s="299"/>
      <c r="M691" s="299"/>
      <c r="N691" s="299"/>
      <c r="O691" s="299"/>
      <c r="P691" s="299"/>
      <c r="Q691" s="299"/>
    </row>
    <row r="692" spans="1:17" s="42" customFormat="1" x14ac:dyDescent="0.35">
      <c r="A692" s="288">
        <v>50</v>
      </c>
      <c r="B692" s="291" t="s">
        <v>561</v>
      </c>
      <c r="C692" s="345">
        <v>760772</v>
      </c>
      <c r="D692" s="69"/>
      <c r="E692" s="305"/>
      <c r="F692" s="298"/>
      <c r="G692" s="305">
        <v>250</v>
      </c>
      <c r="H692" s="305">
        <v>760772</v>
      </c>
      <c r="I692" s="69"/>
      <c r="J692" s="69"/>
      <c r="K692" s="305"/>
      <c r="L692" s="299"/>
      <c r="M692" s="299"/>
      <c r="N692" s="299"/>
      <c r="O692" s="299"/>
      <c r="P692" s="299"/>
      <c r="Q692" s="299"/>
    </row>
    <row r="693" spans="1:17" s="42" customFormat="1" x14ac:dyDescent="0.35">
      <c r="A693" s="288">
        <v>51</v>
      </c>
      <c r="B693" s="291" t="s">
        <v>562</v>
      </c>
      <c r="C693" s="345">
        <v>2510952</v>
      </c>
      <c r="D693" s="69"/>
      <c r="E693" s="305"/>
      <c r="F693" s="298"/>
      <c r="G693" s="305">
        <v>973</v>
      </c>
      <c r="H693" s="305">
        <v>2510952</v>
      </c>
      <c r="I693" s="69"/>
      <c r="J693" s="69"/>
      <c r="K693" s="305"/>
      <c r="L693" s="299"/>
      <c r="M693" s="299"/>
      <c r="N693" s="299"/>
      <c r="O693" s="299"/>
      <c r="P693" s="299"/>
      <c r="Q693" s="299"/>
    </row>
    <row r="694" spans="1:17" s="42" customFormat="1" x14ac:dyDescent="0.35">
      <c r="A694" s="288">
        <v>52</v>
      </c>
      <c r="B694" s="291" t="s">
        <v>563</v>
      </c>
      <c r="C694" s="345">
        <v>760772</v>
      </c>
      <c r="D694" s="69"/>
      <c r="E694" s="305"/>
      <c r="F694" s="298"/>
      <c r="G694" s="305">
        <v>250</v>
      </c>
      <c r="H694" s="305">
        <v>760772</v>
      </c>
      <c r="I694" s="69"/>
      <c r="J694" s="69"/>
      <c r="K694" s="305"/>
      <c r="L694" s="299"/>
      <c r="M694" s="299"/>
      <c r="N694" s="299"/>
      <c r="O694" s="299"/>
      <c r="P694" s="299"/>
      <c r="Q694" s="299"/>
    </row>
    <row r="695" spans="1:17" s="42" customFormat="1" x14ac:dyDescent="0.35">
      <c r="A695" s="288">
        <v>53</v>
      </c>
      <c r="B695" s="291" t="s">
        <v>564</v>
      </c>
      <c r="C695" s="345">
        <v>882496</v>
      </c>
      <c r="D695" s="69"/>
      <c r="E695" s="305"/>
      <c r="F695" s="298"/>
      <c r="G695" s="305">
        <v>290</v>
      </c>
      <c r="H695" s="305">
        <v>882496</v>
      </c>
      <c r="I695" s="69"/>
      <c r="J695" s="69"/>
      <c r="K695" s="305"/>
      <c r="L695" s="299"/>
      <c r="M695" s="299"/>
      <c r="N695" s="299"/>
      <c r="O695" s="299"/>
      <c r="P695" s="299"/>
      <c r="Q695" s="299"/>
    </row>
    <row r="696" spans="1:17" s="42" customFormat="1" x14ac:dyDescent="0.35">
      <c r="A696" s="288">
        <v>54</v>
      </c>
      <c r="B696" s="291" t="s">
        <v>716</v>
      </c>
      <c r="C696" s="345">
        <v>1345581</v>
      </c>
      <c r="D696" s="69"/>
      <c r="E696" s="305"/>
      <c r="F696" s="298"/>
      <c r="G696" s="305">
        <v>442.17599999999999</v>
      </c>
      <c r="H696" s="305">
        <v>1345581</v>
      </c>
      <c r="I696" s="69"/>
      <c r="J696" s="69"/>
      <c r="K696" s="305"/>
      <c r="L696" s="299"/>
      <c r="M696" s="299"/>
      <c r="N696" s="299"/>
      <c r="O696" s="299"/>
      <c r="P696" s="299"/>
      <c r="Q696" s="299"/>
    </row>
    <row r="697" spans="1:17" s="42" customFormat="1" x14ac:dyDescent="0.35">
      <c r="A697" s="288">
        <v>55</v>
      </c>
      <c r="B697" s="291" t="s">
        <v>717</v>
      </c>
      <c r="C697" s="345">
        <v>1059981</v>
      </c>
      <c r="D697" s="69"/>
      <c r="E697" s="305"/>
      <c r="F697" s="298"/>
      <c r="G697" s="305">
        <v>348.32399999999996</v>
      </c>
      <c r="H697" s="305">
        <v>1059981</v>
      </c>
      <c r="I697" s="69"/>
      <c r="J697" s="69"/>
      <c r="K697" s="305"/>
      <c r="L697" s="299"/>
      <c r="M697" s="299"/>
      <c r="N697" s="299"/>
      <c r="O697" s="299"/>
      <c r="P697" s="299"/>
      <c r="Q697" s="299"/>
    </row>
    <row r="698" spans="1:17" s="42" customFormat="1" x14ac:dyDescent="0.35">
      <c r="A698" s="288">
        <v>56</v>
      </c>
      <c r="B698" s="291" t="s">
        <v>718</v>
      </c>
      <c r="C698" s="345">
        <v>980885</v>
      </c>
      <c r="D698" s="69"/>
      <c r="E698" s="305"/>
      <c r="F698" s="298"/>
      <c r="G698" s="305">
        <v>322.33199999999999</v>
      </c>
      <c r="H698" s="305">
        <v>980885</v>
      </c>
      <c r="I698" s="69"/>
      <c r="J698" s="69"/>
      <c r="K698" s="305"/>
      <c r="L698" s="299"/>
      <c r="M698" s="299"/>
      <c r="N698" s="299"/>
      <c r="O698" s="299"/>
      <c r="P698" s="299"/>
      <c r="Q698" s="299"/>
    </row>
    <row r="699" spans="1:17" s="42" customFormat="1" x14ac:dyDescent="0.35">
      <c r="A699" s="288">
        <v>57</v>
      </c>
      <c r="B699" s="291" t="s">
        <v>719</v>
      </c>
      <c r="C699" s="345">
        <v>1329769</v>
      </c>
      <c r="D699" s="69"/>
      <c r="E699" s="305"/>
      <c r="F699" s="298"/>
      <c r="G699" s="305">
        <v>436.98</v>
      </c>
      <c r="H699" s="305">
        <v>1329769</v>
      </c>
      <c r="I699" s="69"/>
      <c r="J699" s="69"/>
      <c r="K699" s="305"/>
      <c r="L699" s="299"/>
      <c r="M699" s="299"/>
      <c r="N699" s="299"/>
      <c r="O699" s="299"/>
      <c r="P699" s="299"/>
      <c r="Q699" s="299"/>
    </row>
    <row r="700" spans="1:17" s="42" customFormat="1" x14ac:dyDescent="0.35">
      <c r="A700" s="288">
        <v>58</v>
      </c>
      <c r="B700" s="289" t="s">
        <v>983</v>
      </c>
      <c r="C700" s="343">
        <v>2376760</v>
      </c>
      <c r="D700" s="69"/>
      <c r="E700" s="304"/>
      <c r="F700" s="296"/>
      <c r="G700" s="304">
        <v>921</v>
      </c>
      <c r="H700" s="304">
        <v>2376760</v>
      </c>
      <c r="I700" s="69"/>
      <c r="J700" s="69"/>
      <c r="K700" s="304"/>
      <c r="L700" s="299"/>
      <c r="M700" s="299"/>
      <c r="N700" s="299"/>
      <c r="O700" s="299"/>
      <c r="P700" s="299"/>
      <c r="Q700" s="299"/>
    </row>
    <row r="701" spans="1:17" s="42" customFormat="1" x14ac:dyDescent="0.35">
      <c r="A701" s="288">
        <v>59</v>
      </c>
      <c r="B701" s="289" t="s">
        <v>984</v>
      </c>
      <c r="C701" s="343">
        <v>3743000</v>
      </c>
      <c r="D701" s="69"/>
      <c r="E701" s="304"/>
      <c r="F701" s="296"/>
      <c r="G701" s="304">
        <v>1230</v>
      </c>
      <c r="H701" s="304">
        <v>3743000</v>
      </c>
      <c r="I701" s="69"/>
      <c r="J701" s="69"/>
      <c r="K701" s="304"/>
      <c r="L701" s="299"/>
      <c r="M701" s="299"/>
      <c r="N701" s="299"/>
      <c r="O701" s="299"/>
      <c r="P701" s="299"/>
      <c r="Q701" s="299"/>
    </row>
    <row r="702" spans="1:17" s="42" customFormat="1" x14ac:dyDescent="0.35">
      <c r="A702" s="288">
        <v>60</v>
      </c>
      <c r="B702" s="289" t="s">
        <v>1022</v>
      </c>
      <c r="C702" s="343">
        <v>3718655</v>
      </c>
      <c r="D702" s="69"/>
      <c r="E702" s="304"/>
      <c r="F702" s="296"/>
      <c r="G702" s="304">
        <v>1222</v>
      </c>
      <c r="H702" s="304">
        <v>3718655</v>
      </c>
      <c r="I702" s="69"/>
      <c r="J702" s="69"/>
      <c r="K702" s="304"/>
      <c r="L702" s="299"/>
      <c r="M702" s="299"/>
      <c r="N702" s="299"/>
      <c r="O702" s="299"/>
      <c r="P702" s="299"/>
      <c r="Q702" s="299"/>
    </row>
    <row r="703" spans="1:17" s="42" customFormat="1" x14ac:dyDescent="0.35">
      <c r="A703" s="288">
        <v>61</v>
      </c>
      <c r="B703" s="289" t="s">
        <v>1023</v>
      </c>
      <c r="C703" s="343">
        <v>3743000</v>
      </c>
      <c r="D703" s="69"/>
      <c r="E703" s="304"/>
      <c r="F703" s="296"/>
      <c r="G703" s="304">
        <v>1230</v>
      </c>
      <c r="H703" s="304">
        <v>3743000</v>
      </c>
      <c r="I703" s="69"/>
      <c r="J703" s="69"/>
      <c r="K703" s="304"/>
      <c r="L703" s="299"/>
      <c r="M703" s="299"/>
      <c r="N703" s="299"/>
      <c r="O703" s="299"/>
      <c r="P703" s="299"/>
      <c r="Q703" s="299"/>
    </row>
    <row r="704" spans="1:17" s="42" customFormat="1" x14ac:dyDescent="0.35">
      <c r="A704" s="288">
        <v>62</v>
      </c>
      <c r="B704" s="289" t="s">
        <v>1053</v>
      </c>
      <c r="C704" s="343">
        <v>873366</v>
      </c>
      <c r="D704" s="69"/>
      <c r="E704" s="304"/>
      <c r="F704" s="296"/>
      <c r="G704" s="304">
        <v>287</v>
      </c>
      <c r="H704" s="304">
        <v>873366</v>
      </c>
      <c r="I704" s="69"/>
      <c r="J704" s="69"/>
      <c r="K704" s="304"/>
      <c r="L704" s="299"/>
      <c r="M704" s="299"/>
      <c r="N704" s="299"/>
      <c r="O704" s="299"/>
      <c r="P704" s="299"/>
      <c r="Q704" s="299"/>
    </row>
    <row r="705" spans="1:17" s="42" customFormat="1" x14ac:dyDescent="0.35">
      <c r="A705" s="288">
        <v>63</v>
      </c>
      <c r="B705" s="289" t="s">
        <v>1054</v>
      </c>
      <c r="C705" s="343">
        <v>3904493</v>
      </c>
      <c r="D705" s="69"/>
      <c r="E705" s="304"/>
      <c r="F705" s="296"/>
      <c r="G705" s="304">
        <v>1513</v>
      </c>
      <c r="H705" s="304">
        <v>3904493</v>
      </c>
      <c r="I705" s="69"/>
      <c r="J705" s="69"/>
      <c r="K705" s="304"/>
      <c r="L705" s="299"/>
      <c r="M705" s="299"/>
      <c r="N705" s="299"/>
      <c r="O705" s="299"/>
      <c r="P705" s="299"/>
      <c r="Q705" s="299"/>
    </row>
    <row r="706" spans="1:17" s="42" customFormat="1" x14ac:dyDescent="0.35">
      <c r="A706" s="288">
        <v>64</v>
      </c>
      <c r="B706" s="289" t="s">
        <v>1055</v>
      </c>
      <c r="C706" s="343">
        <v>3305787</v>
      </c>
      <c r="D706" s="69"/>
      <c r="E706" s="304"/>
      <c r="F706" s="296"/>
      <c r="G706" s="304">
        <v>1281</v>
      </c>
      <c r="H706" s="304">
        <v>3305787</v>
      </c>
      <c r="I706" s="69"/>
      <c r="J706" s="69"/>
      <c r="K706" s="304"/>
      <c r="L706" s="299"/>
      <c r="M706" s="299"/>
      <c r="N706" s="299"/>
      <c r="O706" s="299"/>
      <c r="P706" s="299"/>
      <c r="Q706" s="299"/>
    </row>
    <row r="707" spans="1:17" s="42" customFormat="1" x14ac:dyDescent="0.35">
      <c r="A707" s="288">
        <v>65</v>
      </c>
      <c r="B707" s="289" t="s">
        <v>565</v>
      </c>
      <c r="C707" s="347">
        <v>2314825</v>
      </c>
      <c r="D707" s="69"/>
      <c r="E707" s="304"/>
      <c r="F707" s="296"/>
      <c r="G707" s="304">
        <v>897</v>
      </c>
      <c r="H707" s="304">
        <v>2314825</v>
      </c>
      <c r="I707" s="69"/>
      <c r="J707" s="69"/>
      <c r="K707" s="304"/>
      <c r="L707" s="299"/>
      <c r="M707" s="299"/>
      <c r="N707" s="299"/>
      <c r="O707" s="299"/>
      <c r="P707" s="299"/>
      <c r="Q707" s="299"/>
    </row>
    <row r="708" spans="1:17" s="42" customFormat="1" x14ac:dyDescent="0.35">
      <c r="A708" s="288">
        <v>66</v>
      </c>
      <c r="B708" s="289" t="s">
        <v>957</v>
      </c>
      <c r="C708" s="347">
        <v>2881806</v>
      </c>
      <c r="D708" s="69"/>
      <c r="E708" s="304"/>
      <c r="F708" s="296"/>
      <c r="G708" s="304">
        <v>947</v>
      </c>
      <c r="H708" s="304">
        <v>2881806</v>
      </c>
      <c r="I708" s="69"/>
      <c r="J708" s="69"/>
      <c r="K708" s="304"/>
      <c r="L708" s="299"/>
      <c r="M708" s="299"/>
      <c r="N708" s="299"/>
      <c r="O708" s="299"/>
      <c r="P708" s="299"/>
      <c r="Q708" s="299"/>
    </row>
    <row r="709" spans="1:17" s="42" customFormat="1" x14ac:dyDescent="0.35">
      <c r="A709" s="288">
        <v>67</v>
      </c>
      <c r="B709" s="291" t="s">
        <v>566</v>
      </c>
      <c r="C709" s="345">
        <v>2149664</v>
      </c>
      <c r="D709" s="69"/>
      <c r="E709" s="305"/>
      <c r="F709" s="298"/>
      <c r="G709" s="305">
        <v>833</v>
      </c>
      <c r="H709" s="305">
        <v>2149664</v>
      </c>
      <c r="I709" s="69"/>
      <c r="J709" s="69"/>
      <c r="K709" s="305"/>
      <c r="L709" s="299"/>
      <c r="M709" s="299"/>
      <c r="N709" s="299"/>
      <c r="O709" s="299"/>
      <c r="P709" s="299"/>
      <c r="Q709" s="299"/>
    </row>
    <row r="710" spans="1:17" s="42" customFormat="1" x14ac:dyDescent="0.35">
      <c r="A710" s="288">
        <v>68</v>
      </c>
      <c r="B710" s="291" t="s">
        <v>1026</v>
      </c>
      <c r="C710" s="345">
        <v>2172890</v>
      </c>
      <c r="D710" s="69"/>
      <c r="E710" s="305"/>
      <c r="F710" s="298"/>
      <c r="G710" s="305">
        <v>842</v>
      </c>
      <c r="H710" s="305">
        <v>2172890</v>
      </c>
      <c r="I710" s="69"/>
      <c r="J710" s="69"/>
      <c r="K710" s="305"/>
      <c r="L710" s="299"/>
      <c r="M710" s="299"/>
      <c r="N710" s="299"/>
      <c r="O710" s="299"/>
      <c r="P710" s="299"/>
      <c r="Q710" s="299"/>
    </row>
    <row r="711" spans="1:17" s="42" customFormat="1" x14ac:dyDescent="0.35">
      <c r="A711" s="288">
        <v>69</v>
      </c>
      <c r="B711" s="291" t="s">
        <v>1056</v>
      </c>
      <c r="C711" s="345">
        <v>2425792</v>
      </c>
      <c r="D711" s="69"/>
      <c r="E711" s="305"/>
      <c r="F711" s="298"/>
      <c r="G711" s="305">
        <v>940</v>
      </c>
      <c r="H711" s="305">
        <v>2425792</v>
      </c>
      <c r="I711" s="69"/>
      <c r="J711" s="69"/>
      <c r="K711" s="305"/>
      <c r="L711" s="299"/>
      <c r="M711" s="299"/>
      <c r="N711" s="299"/>
      <c r="O711" s="299"/>
      <c r="P711" s="299"/>
      <c r="Q711" s="299"/>
    </row>
    <row r="712" spans="1:17" s="42" customFormat="1" x14ac:dyDescent="0.35">
      <c r="A712" s="288">
        <v>70</v>
      </c>
      <c r="B712" s="289" t="s">
        <v>567</v>
      </c>
      <c r="C712" s="343">
        <v>3225675</v>
      </c>
      <c r="D712" s="69"/>
      <c r="E712" s="304"/>
      <c r="F712" s="296"/>
      <c r="G712" s="304">
        <v>1060</v>
      </c>
      <c r="H712" s="304">
        <v>3225675</v>
      </c>
      <c r="I712" s="69"/>
      <c r="J712" s="69"/>
      <c r="K712" s="304"/>
      <c r="L712" s="299"/>
      <c r="M712" s="299"/>
      <c r="N712" s="299"/>
      <c r="O712" s="299"/>
      <c r="P712" s="299"/>
      <c r="Q712" s="299"/>
    </row>
    <row r="713" spans="1:17" s="42" customFormat="1" x14ac:dyDescent="0.35">
      <c r="A713" s="288">
        <v>71</v>
      </c>
      <c r="B713" s="289" t="s">
        <v>574</v>
      </c>
      <c r="C713" s="343">
        <v>3365141</v>
      </c>
      <c r="D713" s="69"/>
      <c r="E713" s="304"/>
      <c r="F713" s="296"/>
      <c r="G713" s="304">
        <v>1304</v>
      </c>
      <c r="H713" s="304">
        <v>3365141</v>
      </c>
      <c r="I713" s="69"/>
      <c r="J713" s="69"/>
      <c r="K713" s="304"/>
      <c r="L713" s="299"/>
      <c r="M713" s="299"/>
      <c r="N713" s="299"/>
      <c r="O713" s="299"/>
      <c r="P713" s="299"/>
      <c r="Q713" s="299"/>
    </row>
    <row r="714" spans="1:17" s="42" customFormat="1" x14ac:dyDescent="0.35">
      <c r="A714" s="288">
        <v>72</v>
      </c>
      <c r="B714" s="289" t="s">
        <v>576</v>
      </c>
      <c r="C714" s="343">
        <v>2626186</v>
      </c>
      <c r="D714" s="69"/>
      <c r="E714" s="304"/>
      <c r="F714" s="296"/>
      <c r="G714" s="304">
        <v>863</v>
      </c>
      <c r="H714" s="304">
        <v>2626186</v>
      </c>
      <c r="I714" s="69"/>
      <c r="J714" s="69"/>
      <c r="K714" s="304"/>
      <c r="L714" s="299"/>
      <c r="M714" s="299"/>
      <c r="N714" s="299"/>
      <c r="O714" s="299"/>
      <c r="P714" s="299"/>
      <c r="Q714" s="299"/>
    </row>
    <row r="715" spans="1:17" s="42" customFormat="1" x14ac:dyDescent="0.35">
      <c r="A715" s="288">
        <v>73</v>
      </c>
      <c r="B715" s="289" t="s">
        <v>582</v>
      </c>
      <c r="C715" s="343">
        <v>2921366</v>
      </c>
      <c r="D715" s="69"/>
      <c r="E715" s="304"/>
      <c r="F715" s="296"/>
      <c r="G715" s="304">
        <v>960</v>
      </c>
      <c r="H715" s="304">
        <v>2921366</v>
      </c>
      <c r="I715" s="69"/>
      <c r="J715" s="69"/>
      <c r="K715" s="304"/>
      <c r="L715" s="299"/>
      <c r="M715" s="299"/>
      <c r="N715" s="299"/>
      <c r="O715" s="299"/>
      <c r="P715" s="299"/>
      <c r="Q715" s="299"/>
    </row>
    <row r="716" spans="1:17" s="42" customFormat="1" x14ac:dyDescent="0.35">
      <c r="A716" s="288">
        <v>74</v>
      </c>
      <c r="B716" s="289" t="s">
        <v>583</v>
      </c>
      <c r="C716" s="343">
        <v>739470</v>
      </c>
      <c r="D716" s="69"/>
      <c r="E716" s="304"/>
      <c r="F716" s="296"/>
      <c r="G716" s="304">
        <v>243</v>
      </c>
      <c r="H716" s="304">
        <v>739470</v>
      </c>
      <c r="I716" s="69"/>
      <c r="J716" s="69"/>
      <c r="K716" s="304"/>
      <c r="L716" s="299"/>
      <c r="M716" s="299"/>
      <c r="N716" s="299"/>
      <c r="O716" s="299"/>
      <c r="P716" s="299"/>
      <c r="Q716" s="299"/>
    </row>
    <row r="717" spans="1:17" s="42" customFormat="1" x14ac:dyDescent="0.35">
      <c r="A717" s="288">
        <v>75</v>
      </c>
      <c r="B717" s="289" t="s">
        <v>587</v>
      </c>
      <c r="C717" s="343">
        <v>1810638</v>
      </c>
      <c r="D717" s="69"/>
      <c r="E717" s="304"/>
      <c r="F717" s="296"/>
      <c r="G717" s="304">
        <v>595</v>
      </c>
      <c r="H717" s="304">
        <v>1810638</v>
      </c>
      <c r="I717" s="69"/>
      <c r="J717" s="69"/>
      <c r="K717" s="304"/>
      <c r="L717" s="299"/>
      <c r="M717" s="299"/>
      <c r="N717" s="299"/>
      <c r="O717" s="299"/>
      <c r="P717" s="299"/>
      <c r="Q717" s="299"/>
    </row>
    <row r="718" spans="1:17" s="42" customFormat="1" x14ac:dyDescent="0.35">
      <c r="A718" s="288">
        <v>76</v>
      </c>
      <c r="B718" s="289" t="s">
        <v>728</v>
      </c>
      <c r="C718" s="343">
        <v>2890305</v>
      </c>
      <c r="D718" s="69"/>
      <c r="E718" s="304"/>
      <c r="F718" s="296"/>
      <c r="G718" s="304">
        <v>1120</v>
      </c>
      <c r="H718" s="304">
        <v>2890305</v>
      </c>
      <c r="I718" s="69"/>
      <c r="J718" s="69"/>
      <c r="K718" s="304"/>
      <c r="L718" s="299"/>
      <c r="M718" s="299"/>
      <c r="N718" s="299"/>
      <c r="O718" s="299"/>
      <c r="P718" s="299"/>
      <c r="Q718" s="299"/>
    </row>
    <row r="719" spans="1:17" s="42" customFormat="1" x14ac:dyDescent="0.35">
      <c r="A719" s="288">
        <v>77</v>
      </c>
      <c r="B719" s="289" t="s">
        <v>819</v>
      </c>
      <c r="C719" s="343">
        <v>3045143</v>
      </c>
      <c r="D719" s="69"/>
      <c r="E719" s="304"/>
      <c r="F719" s="296"/>
      <c r="G719" s="304">
        <v>1180</v>
      </c>
      <c r="H719" s="304">
        <v>3045143</v>
      </c>
      <c r="I719" s="69"/>
      <c r="J719" s="69"/>
      <c r="K719" s="304"/>
      <c r="L719" s="299"/>
      <c r="M719" s="299"/>
      <c r="N719" s="299"/>
      <c r="O719" s="299"/>
      <c r="P719" s="299"/>
      <c r="Q719" s="299"/>
    </row>
    <row r="720" spans="1:17" s="42" customFormat="1" x14ac:dyDescent="0.35">
      <c r="A720" s="288">
        <v>78</v>
      </c>
      <c r="B720" s="289" t="s">
        <v>918</v>
      </c>
      <c r="C720" s="343">
        <v>2890305</v>
      </c>
      <c r="D720" s="69"/>
      <c r="E720" s="304"/>
      <c r="F720" s="296"/>
      <c r="G720" s="304">
        <v>1120</v>
      </c>
      <c r="H720" s="304">
        <v>2890305</v>
      </c>
      <c r="I720" s="69"/>
      <c r="J720" s="69"/>
      <c r="K720" s="304"/>
      <c r="L720" s="299"/>
      <c r="M720" s="299"/>
      <c r="N720" s="299"/>
      <c r="O720" s="299"/>
      <c r="P720" s="299"/>
      <c r="Q720" s="299"/>
    </row>
    <row r="721" spans="1:17" s="42" customFormat="1" x14ac:dyDescent="0.35">
      <c r="A721" s="288">
        <v>79</v>
      </c>
      <c r="B721" s="289" t="s">
        <v>1028</v>
      </c>
      <c r="C721" s="343">
        <v>2459340</v>
      </c>
      <c r="D721" s="69"/>
      <c r="E721" s="304"/>
      <c r="F721" s="296"/>
      <c r="G721" s="304">
        <v>953</v>
      </c>
      <c r="H721" s="304">
        <v>2459340</v>
      </c>
      <c r="I721" s="69"/>
      <c r="J721" s="69"/>
      <c r="K721" s="304"/>
      <c r="L721" s="299"/>
      <c r="M721" s="299"/>
      <c r="N721" s="299"/>
      <c r="O721" s="299"/>
      <c r="P721" s="299"/>
      <c r="Q721" s="299"/>
    </row>
    <row r="722" spans="1:17" s="42" customFormat="1" x14ac:dyDescent="0.35">
      <c r="A722" s="288">
        <v>80</v>
      </c>
      <c r="B722" s="289" t="s">
        <v>1058</v>
      </c>
      <c r="C722" s="343">
        <v>3458044</v>
      </c>
      <c r="D722" s="69"/>
      <c r="E722" s="304"/>
      <c r="F722" s="296"/>
      <c r="G722" s="304">
        <v>1340</v>
      </c>
      <c r="H722" s="304">
        <v>3458044</v>
      </c>
      <c r="I722" s="69"/>
      <c r="J722" s="69"/>
      <c r="K722" s="304"/>
      <c r="L722" s="299"/>
      <c r="M722" s="299"/>
      <c r="N722" s="299"/>
      <c r="O722" s="299"/>
      <c r="P722" s="299"/>
      <c r="Q722" s="299"/>
    </row>
    <row r="723" spans="1:17" s="42" customFormat="1" x14ac:dyDescent="0.35">
      <c r="A723" s="288">
        <v>81</v>
      </c>
      <c r="B723" s="289" t="s">
        <v>1060</v>
      </c>
      <c r="C723" s="343">
        <v>1527631</v>
      </c>
      <c r="D723" s="69"/>
      <c r="E723" s="304"/>
      <c r="F723" s="296"/>
      <c r="G723" s="304">
        <v>502</v>
      </c>
      <c r="H723" s="304">
        <v>1527631</v>
      </c>
      <c r="I723" s="69"/>
      <c r="J723" s="69"/>
      <c r="K723" s="304"/>
      <c r="L723" s="299"/>
      <c r="M723" s="299"/>
      <c r="N723" s="299"/>
      <c r="O723" s="299"/>
      <c r="P723" s="299"/>
      <c r="Q723" s="299"/>
    </row>
    <row r="724" spans="1:17" s="42" customFormat="1" x14ac:dyDescent="0.35">
      <c r="A724" s="288">
        <v>82</v>
      </c>
      <c r="B724" s="289" t="s">
        <v>588</v>
      </c>
      <c r="C724" s="343">
        <v>2477404</v>
      </c>
      <c r="D724" s="69"/>
      <c r="E724" s="304"/>
      <c r="F724" s="296"/>
      <c r="G724" s="304">
        <v>960</v>
      </c>
      <c r="H724" s="304">
        <v>2477404</v>
      </c>
      <c r="I724" s="69"/>
      <c r="J724" s="69"/>
      <c r="K724" s="304"/>
      <c r="L724" s="299"/>
      <c r="M724" s="299"/>
      <c r="N724" s="299"/>
      <c r="O724" s="299"/>
      <c r="P724" s="299"/>
      <c r="Q724" s="299"/>
    </row>
    <row r="725" spans="1:17" s="42" customFormat="1" x14ac:dyDescent="0.35">
      <c r="A725" s="288">
        <v>83</v>
      </c>
      <c r="B725" s="289" t="s">
        <v>589</v>
      </c>
      <c r="C725" s="343">
        <v>2775298</v>
      </c>
      <c r="D725" s="69"/>
      <c r="E725" s="304"/>
      <c r="F725" s="296"/>
      <c r="G725" s="304">
        <v>912</v>
      </c>
      <c r="H725" s="304">
        <v>2775298</v>
      </c>
      <c r="I725" s="69"/>
      <c r="J725" s="69"/>
      <c r="K725" s="304"/>
      <c r="L725" s="299"/>
      <c r="M725" s="299"/>
      <c r="N725" s="299"/>
      <c r="O725" s="299"/>
      <c r="P725" s="299"/>
      <c r="Q725" s="299"/>
    </row>
    <row r="726" spans="1:17" s="42" customFormat="1" x14ac:dyDescent="0.35">
      <c r="A726" s="288">
        <v>84</v>
      </c>
      <c r="B726" s="289" t="s">
        <v>820</v>
      </c>
      <c r="C726" s="343">
        <v>894668</v>
      </c>
      <c r="D726" s="69"/>
      <c r="E726" s="304"/>
      <c r="F726" s="296"/>
      <c r="G726" s="304">
        <v>294</v>
      </c>
      <c r="H726" s="304">
        <v>894668</v>
      </c>
      <c r="I726" s="69"/>
      <c r="J726" s="69"/>
      <c r="K726" s="304"/>
      <c r="L726" s="299"/>
      <c r="M726" s="299"/>
      <c r="N726" s="299"/>
      <c r="O726" s="299"/>
      <c r="P726" s="299"/>
      <c r="Q726" s="299"/>
    </row>
    <row r="727" spans="1:17" s="42" customFormat="1" x14ac:dyDescent="0.35">
      <c r="A727" s="288">
        <v>85</v>
      </c>
      <c r="B727" s="290" t="s">
        <v>821</v>
      </c>
      <c r="C727" s="343">
        <v>970745</v>
      </c>
      <c r="D727" s="69"/>
      <c r="E727" s="304"/>
      <c r="F727" s="296"/>
      <c r="G727" s="304">
        <v>319</v>
      </c>
      <c r="H727" s="304">
        <v>970745</v>
      </c>
      <c r="I727" s="69"/>
      <c r="J727" s="69"/>
      <c r="K727" s="304"/>
      <c r="L727" s="299"/>
      <c r="M727" s="299"/>
      <c r="N727" s="299"/>
      <c r="O727" s="299"/>
      <c r="P727" s="299"/>
      <c r="Q727" s="299"/>
    </row>
    <row r="728" spans="1:17" s="42" customFormat="1" x14ac:dyDescent="0.35">
      <c r="A728" s="288">
        <v>86</v>
      </c>
      <c r="B728" s="290" t="s">
        <v>822</v>
      </c>
      <c r="C728" s="343">
        <v>882496</v>
      </c>
      <c r="D728" s="69"/>
      <c r="E728" s="304"/>
      <c r="F728" s="296"/>
      <c r="G728" s="304">
        <v>290</v>
      </c>
      <c r="H728" s="304">
        <v>882496</v>
      </c>
      <c r="I728" s="69"/>
      <c r="J728" s="69"/>
      <c r="K728" s="304"/>
      <c r="L728" s="299"/>
      <c r="M728" s="299"/>
      <c r="N728" s="299"/>
      <c r="O728" s="299"/>
      <c r="P728" s="299"/>
      <c r="Q728" s="299"/>
    </row>
    <row r="729" spans="1:17" s="42" customFormat="1" x14ac:dyDescent="0.35">
      <c r="A729" s="288">
        <v>87</v>
      </c>
      <c r="B729" s="289" t="s">
        <v>731</v>
      </c>
      <c r="C729" s="343">
        <v>1599990</v>
      </c>
      <c r="D729" s="69"/>
      <c r="E729" s="304"/>
      <c r="F729" s="296"/>
      <c r="G729" s="304">
        <v>620</v>
      </c>
      <c r="H729" s="304">
        <v>1599990</v>
      </c>
      <c r="I729" s="69"/>
      <c r="J729" s="69"/>
      <c r="K729" s="304"/>
      <c r="L729" s="299"/>
      <c r="M729" s="299"/>
      <c r="N729" s="299"/>
      <c r="O729" s="299"/>
      <c r="P729" s="299"/>
      <c r="Q729" s="299"/>
    </row>
    <row r="730" spans="1:17" s="42" customFormat="1" ht="17.399999999999999" x14ac:dyDescent="0.3">
      <c r="A730" s="287" t="s">
        <v>1744</v>
      </c>
      <c r="B730" s="176"/>
      <c r="C730" s="346">
        <f>SUM(C731:C880)</f>
        <v>270331610.86000001</v>
      </c>
      <c r="D730" s="299">
        <f t="shared" ref="D730:Q730" si="42">SUM(D731:D880)</f>
        <v>0</v>
      </c>
      <c r="E730" s="299">
        <f t="shared" si="42"/>
        <v>2</v>
      </c>
      <c r="F730" s="299">
        <f t="shared" si="42"/>
        <v>1588793.86</v>
      </c>
      <c r="G730" s="299">
        <f t="shared" si="42"/>
        <v>93897.265999999989</v>
      </c>
      <c r="H730" s="299">
        <f t="shared" si="42"/>
        <v>268742817</v>
      </c>
      <c r="I730" s="299">
        <f t="shared" si="42"/>
        <v>0</v>
      </c>
      <c r="J730" s="299">
        <f t="shared" si="42"/>
        <v>0</v>
      </c>
      <c r="K730" s="299">
        <f t="shared" si="42"/>
        <v>0</v>
      </c>
      <c r="L730" s="299">
        <f t="shared" si="42"/>
        <v>0</v>
      </c>
      <c r="M730" s="299">
        <f t="shared" si="42"/>
        <v>0</v>
      </c>
      <c r="N730" s="299">
        <f t="shared" si="42"/>
        <v>0</v>
      </c>
      <c r="O730" s="299">
        <f t="shared" si="42"/>
        <v>0</v>
      </c>
      <c r="P730" s="299">
        <f t="shared" si="42"/>
        <v>0</v>
      </c>
      <c r="Q730" s="299">
        <f t="shared" si="42"/>
        <v>0</v>
      </c>
    </row>
    <row r="731" spans="1:17" s="42" customFormat="1" x14ac:dyDescent="0.35">
      <c r="A731" s="288">
        <v>1</v>
      </c>
      <c r="B731" s="289" t="s">
        <v>1762</v>
      </c>
      <c r="C731" s="343">
        <f>F731+H731</f>
        <v>451259</v>
      </c>
      <c r="D731" s="69"/>
      <c r="E731" s="304"/>
      <c r="F731" s="296"/>
      <c r="G731" s="304">
        <v>148.29</v>
      </c>
      <c r="H731" s="304">
        <v>451259</v>
      </c>
      <c r="I731" s="69"/>
      <c r="J731" s="69"/>
      <c r="K731" s="304"/>
      <c r="L731" s="299"/>
      <c r="M731" s="299"/>
      <c r="N731" s="299"/>
      <c r="O731" s="299"/>
      <c r="P731" s="299"/>
      <c r="Q731" s="299"/>
    </row>
    <row r="732" spans="1:17" s="42" customFormat="1" x14ac:dyDescent="0.35">
      <c r="A732" s="288">
        <v>2</v>
      </c>
      <c r="B732" s="289" t="s">
        <v>1763</v>
      </c>
      <c r="C732" s="343">
        <f t="shared" ref="C732:C795" si="43">F732+H732</f>
        <v>443536</v>
      </c>
      <c r="D732" s="69"/>
      <c r="E732" s="306"/>
      <c r="F732" s="296"/>
      <c r="G732" s="306">
        <v>145.75199999999998</v>
      </c>
      <c r="H732" s="306">
        <v>443536</v>
      </c>
      <c r="I732" s="69"/>
      <c r="J732" s="69"/>
      <c r="K732" s="306"/>
      <c r="L732" s="299"/>
      <c r="M732" s="299"/>
      <c r="N732" s="299"/>
      <c r="O732" s="299"/>
      <c r="P732" s="299"/>
      <c r="Q732" s="299"/>
    </row>
    <row r="733" spans="1:17" s="42" customFormat="1" x14ac:dyDescent="0.35">
      <c r="A733" s="288">
        <v>3</v>
      </c>
      <c r="B733" s="292" t="s">
        <v>1720</v>
      </c>
      <c r="C733" s="343">
        <f t="shared" si="43"/>
        <v>1186805</v>
      </c>
      <c r="D733" s="69"/>
      <c r="E733" s="304"/>
      <c r="F733" s="296"/>
      <c r="G733" s="304">
        <v>390</v>
      </c>
      <c r="H733" s="297">
        <v>1186805</v>
      </c>
      <c r="I733" s="69"/>
      <c r="J733" s="69"/>
      <c r="K733" s="304"/>
      <c r="L733" s="299"/>
      <c r="M733" s="299"/>
      <c r="N733" s="299"/>
      <c r="O733" s="299"/>
      <c r="P733" s="299"/>
      <c r="Q733" s="299"/>
    </row>
    <row r="734" spans="1:17" s="42" customFormat="1" x14ac:dyDescent="0.35">
      <c r="A734" s="288">
        <v>4</v>
      </c>
      <c r="B734" s="289" t="s">
        <v>1764</v>
      </c>
      <c r="C734" s="343">
        <f t="shared" si="43"/>
        <v>460023</v>
      </c>
      <c r="D734" s="69"/>
      <c r="E734" s="304"/>
      <c r="F734" s="296"/>
      <c r="G734" s="304">
        <v>151.16999999999999</v>
      </c>
      <c r="H734" s="304">
        <v>460023</v>
      </c>
      <c r="I734" s="69"/>
      <c r="J734" s="69"/>
      <c r="K734" s="304"/>
      <c r="L734" s="299"/>
      <c r="M734" s="299"/>
      <c r="N734" s="299"/>
      <c r="O734" s="299"/>
      <c r="P734" s="299"/>
      <c r="Q734" s="299"/>
    </row>
    <row r="735" spans="1:17" s="42" customFormat="1" x14ac:dyDescent="0.35">
      <c r="A735" s="288">
        <v>5</v>
      </c>
      <c r="B735" s="289" t="s">
        <v>529</v>
      </c>
      <c r="C735" s="343">
        <f t="shared" si="43"/>
        <v>864237</v>
      </c>
      <c r="D735" s="69"/>
      <c r="E735" s="304"/>
      <c r="F735" s="296"/>
      <c r="G735" s="304">
        <v>284</v>
      </c>
      <c r="H735" s="304">
        <v>864237</v>
      </c>
      <c r="I735" s="69"/>
      <c r="J735" s="69"/>
      <c r="K735" s="304"/>
      <c r="L735" s="299"/>
      <c r="M735" s="299"/>
      <c r="N735" s="299"/>
      <c r="O735" s="299"/>
      <c r="P735" s="299"/>
      <c r="Q735" s="299"/>
    </row>
    <row r="736" spans="1:17" s="42" customFormat="1" x14ac:dyDescent="0.35">
      <c r="A736" s="288">
        <v>6</v>
      </c>
      <c r="B736" s="289" t="s">
        <v>806</v>
      </c>
      <c r="C736" s="343">
        <f t="shared" si="43"/>
        <v>976831</v>
      </c>
      <c r="D736" s="69"/>
      <c r="E736" s="304"/>
      <c r="F736" s="296"/>
      <c r="G736" s="304">
        <v>321</v>
      </c>
      <c r="H736" s="304">
        <v>976831</v>
      </c>
      <c r="I736" s="69"/>
      <c r="J736" s="69"/>
      <c r="K736" s="304"/>
      <c r="L736" s="299"/>
      <c r="M736" s="299"/>
      <c r="N736" s="299"/>
      <c r="O736" s="299"/>
      <c r="P736" s="299"/>
      <c r="Q736" s="299"/>
    </row>
    <row r="737" spans="1:17" s="42" customFormat="1" x14ac:dyDescent="0.35">
      <c r="A737" s="288">
        <v>7</v>
      </c>
      <c r="B737" s="289" t="s">
        <v>532</v>
      </c>
      <c r="C737" s="343">
        <f t="shared" si="43"/>
        <v>706605</v>
      </c>
      <c r="D737" s="69"/>
      <c r="E737" s="304"/>
      <c r="F737" s="296"/>
      <c r="G737" s="304">
        <v>232.2</v>
      </c>
      <c r="H737" s="304">
        <v>706605</v>
      </c>
      <c r="I737" s="69"/>
      <c r="J737" s="69"/>
      <c r="K737" s="304"/>
      <c r="L737" s="299"/>
      <c r="M737" s="299"/>
      <c r="N737" s="299"/>
      <c r="O737" s="299"/>
      <c r="P737" s="299"/>
      <c r="Q737" s="299"/>
    </row>
    <row r="738" spans="1:17" s="42" customFormat="1" x14ac:dyDescent="0.35">
      <c r="A738" s="288">
        <v>8</v>
      </c>
      <c r="B738" s="289" t="s">
        <v>1049</v>
      </c>
      <c r="C738" s="343">
        <f t="shared" si="43"/>
        <v>970295</v>
      </c>
      <c r="D738" s="69"/>
      <c r="E738" s="304"/>
      <c r="F738" s="296"/>
      <c r="G738" s="304">
        <v>318.85199999999998</v>
      </c>
      <c r="H738" s="304">
        <v>970295</v>
      </c>
      <c r="I738" s="69"/>
      <c r="J738" s="69"/>
      <c r="K738" s="304"/>
      <c r="L738" s="299"/>
      <c r="M738" s="299"/>
      <c r="N738" s="299"/>
      <c r="O738" s="299"/>
      <c r="P738" s="299"/>
      <c r="Q738" s="299"/>
    </row>
    <row r="739" spans="1:17" s="42" customFormat="1" x14ac:dyDescent="0.35">
      <c r="A739" s="288">
        <v>9</v>
      </c>
      <c r="B739" s="289" t="s">
        <v>810</v>
      </c>
      <c r="C739" s="343">
        <f t="shared" si="43"/>
        <v>1048168</v>
      </c>
      <c r="D739" s="69"/>
      <c r="E739" s="304"/>
      <c r="F739" s="296"/>
      <c r="G739" s="304">
        <v>344.44200000000001</v>
      </c>
      <c r="H739" s="304">
        <v>1048168</v>
      </c>
      <c r="I739" s="69"/>
      <c r="J739" s="69"/>
      <c r="K739" s="304"/>
      <c r="L739" s="299"/>
      <c r="M739" s="299"/>
      <c r="N739" s="299"/>
      <c r="O739" s="299"/>
      <c r="P739" s="299"/>
      <c r="Q739" s="299"/>
    </row>
    <row r="740" spans="1:17" s="42" customFormat="1" x14ac:dyDescent="0.35">
      <c r="A740" s="288">
        <v>10</v>
      </c>
      <c r="B740" s="289" t="s">
        <v>1721</v>
      </c>
      <c r="C740" s="343">
        <f t="shared" si="43"/>
        <v>4438683</v>
      </c>
      <c r="D740" s="69"/>
      <c r="E740" s="304"/>
      <c r="F740" s="296"/>
      <c r="G740" s="304">
        <v>1720</v>
      </c>
      <c r="H740" s="304">
        <v>4438683</v>
      </c>
      <c r="I740" s="69"/>
      <c r="J740" s="69"/>
      <c r="K740" s="304"/>
      <c r="L740" s="299"/>
      <c r="M740" s="299"/>
      <c r="N740" s="299"/>
      <c r="O740" s="299"/>
      <c r="P740" s="299"/>
      <c r="Q740" s="299"/>
    </row>
    <row r="741" spans="1:17" s="42" customFormat="1" x14ac:dyDescent="0.35">
      <c r="A741" s="288">
        <v>11</v>
      </c>
      <c r="B741" s="289" t="s">
        <v>1722</v>
      </c>
      <c r="C741" s="343">
        <f t="shared" si="43"/>
        <v>983843</v>
      </c>
      <c r="D741" s="69"/>
      <c r="E741" s="304"/>
      <c r="F741" s="296"/>
      <c r="G741" s="304">
        <v>323.30400000000003</v>
      </c>
      <c r="H741" s="304">
        <v>983843</v>
      </c>
      <c r="I741" s="69"/>
      <c r="J741" s="69"/>
      <c r="K741" s="304"/>
      <c r="L741" s="299"/>
      <c r="M741" s="299"/>
      <c r="N741" s="299"/>
      <c r="O741" s="299"/>
      <c r="P741" s="299"/>
      <c r="Q741" s="299"/>
    </row>
    <row r="742" spans="1:17" s="42" customFormat="1" x14ac:dyDescent="0.35">
      <c r="A742" s="288">
        <v>12</v>
      </c>
      <c r="B742" s="289" t="s">
        <v>1723</v>
      </c>
      <c r="C742" s="343">
        <f t="shared" si="43"/>
        <v>2684005</v>
      </c>
      <c r="D742" s="69"/>
      <c r="E742" s="304"/>
      <c r="F742" s="296"/>
      <c r="G742" s="304">
        <v>882</v>
      </c>
      <c r="H742" s="304">
        <v>2684005</v>
      </c>
      <c r="I742" s="69"/>
      <c r="J742" s="69"/>
      <c r="K742" s="304"/>
      <c r="L742" s="299"/>
      <c r="M742" s="299"/>
      <c r="N742" s="299"/>
      <c r="O742" s="299"/>
      <c r="P742" s="299"/>
      <c r="Q742" s="299"/>
    </row>
    <row r="743" spans="1:17" s="42" customFormat="1" x14ac:dyDescent="0.35">
      <c r="A743" s="288">
        <v>13</v>
      </c>
      <c r="B743" s="289" t="s">
        <v>1724</v>
      </c>
      <c r="C743" s="343">
        <f t="shared" si="43"/>
        <v>1022478</v>
      </c>
      <c r="D743" s="69"/>
      <c r="E743" s="304"/>
      <c r="F743" s="296"/>
      <c r="G743" s="304">
        <v>336</v>
      </c>
      <c r="H743" s="304">
        <v>1022478</v>
      </c>
      <c r="I743" s="69"/>
      <c r="J743" s="69"/>
      <c r="K743" s="304"/>
      <c r="L743" s="299"/>
      <c r="M743" s="299"/>
      <c r="N743" s="299"/>
      <c r="O743" s="299"/>
      <c r="P743" s="299"/>
      <c r="Q743" s="299"/>
    </row>
    <row r="744" spans="1:17" s="42" customFormat="1" x14ac:dyDescent="0.35">
      <c r="A744" s="288">
        <v>14</v>
      </c>
      <c r="B744" s="289" t="s">
        <v>1725</v>
      </c>
      <c r="C744" s="343">
        <f t="shared" si="43"/>
        <v>1412078</v>
      </c>
      <c r="D744" s="69"/>
      <c r="E744" s="304"/>
      <c r="F744" s="296"/>
      <c r="G744" s="304">
        <v>464.02799999999996</v>
      </c>
      <c r="H744" s="304">
        <v>1412078</v>
      </c>
      <c r="I744" s="69"/>
      <c r="J744" s="69"/>
      <c r="K744" s="304"/>
      <c r="L744" s="299"/>
      <c r="M744" s="299"/>
      <c r="N744" s="299"/>
      <c r="O744" s="299"/>
      <c r="P744" s="299"/>
      <c r="Q744" s="299"/>
    </row>
    <row r="745" spans="1:17" s="42" customFormat="1" x14ac:dyDescent="0.35">
      <c r="A745" s="288">
        <v>15</v>
      </c>
      <c r="B745" s="289" t="s">
        <v>1726</v>
      </c>
      <c r="C745" s="343">
        <f t="shared" si="43"/>
        <v>2705307</v>
      </c>
      <c r="D745" s="69"/>
      <c r="E745" s="304"/>
      <c r="F745" s="296"/>
      <c r="G745" s="304">
        <v>889</v>
      </c>
      <c r="H745" s="304">
        <v>2705307</v>
      </c>
      <c r="I745" s="69"/>
      <c r="J745" s="69"/>
      <c r="K745" s="304"/>
      <c r="L745" s="299"/>
      <c r="M745" s="299"/>
      <c r="N745" s="299"/>
      <c r="O745" s="299"/>
      <c r="P745" s="299"/>
      <c r="Q745" s="299"/>
    </row>
    <row r="746" spans="1:17" s="42" customFormat="1" x14ac:dyDescent="0.35">
      <c r="A746" s="288">
        <v>16</v>
      </c>
      <c r="B746" s="289" t="s">
        <v>1727</v>
      </c>
      <c r="C746" s="343">
        <f t="shared" si="43"/>
        <v>2690091</v>
      </c>
      <c r="D746" s="69"/>
      <c r="E746" s="304"/>
      <c r="F746" s="296"/>
      <c r="G746" s="304">
        <v>884</v>
      </c>
      <c r="H746" s="304">
        <v>2690091</v>
      </c>
      <c r="I746" s="69"/>
      <c r="J746" s="69"/>
      <c r="K746" s="304"/>
      <c r="L746" s="299"/>
      <c r="M746" s="299"/>
      <c r="N746" s="299"/>
      <c r="O746" s="299"/>
      <c r="P746" s="299"/>
      <c r="Q746" s="299"/>
    </row>
    <row r="747" spans="1:17" s="42" customFormat="1" x14ac:dyDescent="0.35">
      <c r="A747" s="288">
        <v>17</v>
      </c>
      <c r="B747" s="289" t="s">
        <v>1728</v>
      </c>
      <c r="C747" s="343">
        <f t="shared" si="43"/>
        <v>2575468</v>
      </c>
      <c r="D747" s="69"/>
      <c r="E747" s="304"/>
      <c r="F747" s="296"/>
      <c r="G747" s="304">
        <v>998</v>
      </c>
      <c r="H747" s="304">
        <v>2575468</v>
      </c>
      <c r="I747" s="69"/>
      <c r="J747" s="69"/>
      <c r="K747" s="304"/>
      <c r="L747" s="299"/>
      <c r="M747" s="299"/>
      <c r="N747" s="299"/>
      <c r="O747" s="299"/>
      <c r="P747" s="299"/>
      <c r="Q747" s="299"/>
    </row>
    <row r="748" spans="1:17" s="42" customFormat="1" x14ac:dyDescent="0.35">
      <c r="A748" s="288">
        <v>18</v>
      </c>
      <c r="B748" s="289" t="s">
        <v>1729</v>
      </c>
      <c r="C748" s="343">
        <f t="shared" si="43"/>
        <v>2662703</v>
      </c>
      <c r="D748" s="69"/>
      <c r="E748" s="304"/>
      <c r="F748" s="296"/>
      <c r="G748" s="304">
        <v>875</v>
      </c>
      <c r="H748" s="304">
        <v>2662703</v>
      </c>
      <c r="I748" s="69"/>
      <c r="J748" s="69"/>
      <c r="K748" s="304"/>
      <c r="L748" s="299"/>
      <c r="M748" s="299"/>
      <c r="N748" s="299"/>
      <c r="O748" s="299"/>
      <c r="P748" s="299"/>
      <c r="Q748" s="299"/>
    </row>
    <row r="749" spans="1:17" s="42" customFormat="1" x14ac:dyDescent="0.35">
      <c r="A749" s="288">
        <v>19</v>
      </c>
      <c r="B749" s="289" t="s">
        <v>1730</v>
      </c>
      <c r="C749" s="343">
        <f t="shared" si="43"/>
        <v>2076969.9300000002</v>
      </c>
      <c r="D749" s="69"/>
      <c r="E749" s="304">
        <v>1</v>
      </c>
      <c r="F749" s="296">
        <v>794396.93</v>
      </c>
      <c r="G749" s="304">
        <v>497</v>
      </c>
      <c r="H749" s="304">
        <v>1282573</v>
      </c>
      <c r="I749" s="69"/>
      <c r="J749" s="69"/>
      <c r="K749" s="304"/>
      <c r="L749" s="299"/>
      <c r="M749" s="299"/>
      <c r="N749" s="299"/>
      <c r="O749" s="299"/>
      <c r="P749" s="299"/>
      <c r="Q749" s="299"/>
    </row>
    <row r="750" spans="1:17" s="42" customFormat="1" x14ac:dyDescent="0.35">
      <c r="A750" s="288">
        <v>20</v>
      </c>
      <c r="B750" s="294" t="s">
        <v>1731</v>
      </c>
      <c r="C750" s="343">
        <f t="shared" si="43"/>
        <v>1909228.9300000002</v>
      </c>
      <c r="D750" s="69"/>
      <c r="E750" s="304">
        <v>1</v>
      </c>
      <c r="F750" s="296">
        <v>794396.93</v>
      </c>
      <c r="G750" s="304">
        <v>432</v>
      </c>
      <c r="H750" s="297">
        <v>1114832</v>
      </c>
      <c r="I750" s="69"/>
      <c r="J750" s="69"/>
      <c r="K750" s="304"/>
      <c r="L750" s="299"/>
      <c r="M750" s="299"/>
      <c r="N750" s="299"/>
      <c r="O750" s="299"/>
      <c r="P750" s="299"/>
      <c r="Q750" s="299"/>
    </row>
    <row r="751" spans="1:17" s="42" customFormat="1" x14ac:dyDescent="0.35">
      <c r="A751" s="288">
        <v>21</v>
      </c>
      <c r="B751" s="289" t="s">
        <v>1732</v>
      </c>
      <c r="C751" s="343">
        <f t="shared" si="43"/>
        <v>2356115</v>
      </c>
      <c r="D751" s="69"/>
      <c r="E751" s="304"/>
      <c r="F751" s="296"/>
      <c r="G751" s="304">
        <v>913</v>
      </c>
      <c r="H751" s="304">
        <v>2356115</v>
      </c>
      <c r="I751" s="69"/>
      <c r="J751" s="69"/>
      <c r="K751" s="304"/>
      <c r="L751" s="299"/>
      <c r="M751" s="299"/>
      <c r="N751" s="299"/>
      <c r="O751" s="299"/>
      <c r="P751" s="299"/>
      <c r="Q751" s="299"/>
    </row>
    <row r="752" spans="1:17" s="42" customFormat="1" x14ac:dyDescent="0.35">
      <c r="A752" s="288">
        <v>22</v>
      </c>
      <c r="B752" s="289" t="s">
        <v>911</v>
      </c>
      <c r="C752" s="343">
        <f t="shared" si="43"/>
        <v>518725</v>
      </c>
      <c r="D752" s="69"/>
      <c r="E752" s="304"/>
      <c r="F752" s="296"/>
      <c r="G752" s="304">
        <v>170.46</v>
      </c>
      <c r="H752" s="304">
        <v>518725</v>
      </c>
      <c r="I752" s="69"/>
      <c r="J752" s="69"/>
      <c r="K752" s="304"/>
      <c r="L752" s="299"/>
      <c r="M752" s="299"/>
      <c r="N752" s="299"/>
      <c r="O752" s="299"/>
      <c r="P752" s="299"/>
      <c r="Q752" s="299"/>
    </row>
    <row r="753" spans="1:17" s="42" customFormat="1" x14ac:dyDescent="0.35">
      <c r="A753" s="288">
        <v>23</v>
      </c>
      <c r="B753" s="289" t="s">
        <v>872</v>
      </c>
      <c r="C753" s="343">
        <f t="shared" si="43"/>
        <v>1329830</v>
      </c>
      <c r="D753" s="69"/>
      <c r="E753" s="304"/>
      <c r="F753" s="296"/>
      <c r="G753" s="304">
        <v>437</v>
      </c>
      <c r="H753" s="304">
        <v>1329830</v>
      </c>
      <c r="I753" s="69"/>
      <c r="J753" s="69"/>
      <c r="K753" s="304"/>
      <c r="L753" s="299"/>
      <c r="M753" s="299"/>
      <c r="N753" s="299"/>
      <c r="O753" s="299"/>
      <c r="P753" s="299"/>
      <c r="Q753" s="299"/>
    </row>
    <row r="754" spans="1:17" s="42" customFormat="1" x14ac:dyDescent="0.35">
      <c r="A754" s="288">
        <v>24</v>
      </c>
      <c r="B754" s="289" t="s">
        <v>954</v>
      </c>
      <c r="C754" s="343">
        <f t="shared" si="43"/>
        <v>1655440</v>
      </c>
      <c r="D754" s="69"/>
      <c r="E754" s="304"/>
      <c r="F754" s="296"/>
      <c r="G754" s="304">
        <v>544</v>
      </c>
      <c r="H754" s="304">
        <v>1655440</v>
      </c>
      <c r="I754" s="69"/>
      <c r="J754" s="69"/>
      <c r="K754" s="304"/>
      <c r="L754" s="299"/>
      <c r="M754" s="299"/>
      <c r="N754" s="299"/>
      <c r="O754" s="299"/>
      <c r="P754" s="299"/>
      <c r="Q754" s="299"/>
    </row>
    <row r="755" spans="1:17" s="42" customFormat="1" x14ac:dyDescent="0.35">
      <c r="A755" s="288">
        <v>25</v>
      </c>
      <c r="B755" s="289" t="s">
        <v>1017</v>
      </c>
      <c r="C755" s="343">
        <f t="shared" si="43"/>
        <v>1357218</v>
      </c>
      <c r="D755" s="69"/>
      <c r="E755" s="304"/>
      <c r="F755" s="296"/>
      <c r="G755" s="304">
        <v>446</v>
      </c>
      <c r="H755" s="304">
        <v>1357218</v>
      </c>
      <c r="I755" s="69"/>
      <c r="J755" s="69"/>
      <c r="K755" s="304"/>
      <c r="L755" s="299"/>
      <c r="M755" s="299"/>
      <c r="N755" s="299"/>
      <c r="O755" s="299"/>
      <c r="P755" s="299"/>
      <c r="Q755" s="299"/>
    </row>
    <row r="756" spans="1:17" s="42" customFormat="1" x14ac:dyDescent="0.35">
      <c r="A756" s="288">
        <v>26</v>
      </c>
      <c r="B756" s="289" t="s">
        <v>538</v>
      </c>
      <c r="C756" s="343">
        <f t="shared" si="43"/>
        <v>3045143</v>
      </c>
      <c r="D756" s="69"/>
      <c r="E756" s="304"/>
      <c r="F756" s="296"/>
      <c r="G756" s="296">
        <v>1180</v>
      </c>
      <c r="H756" s="304">
        <v>3045143</v>
      </c>
      <c r="I756" s="69"/>
      <c r="J756" s="69"/>
      <c r="K756" s="304"/>
      <c r="L756" s="299"/>
      <c r="M756" s="299"/>
      <c r="N756" s="299"/>
      <c r="O756" s="299"/>
      <c r="P756" s="299"/>
      <c r="Q756" s="299"/>
    </row>
    <row r="757" spans="1:17" s="42" customFormat="1" x14ac:dyDescent="0.35">
      <c r="A757" s="288">
        <v>27</v>
      </c>
      <c r="B757" s="289" t="s">
        <v>1019</v>
      </c>
      <c r="C757" s="343">
        <f t="shared" si="43"/>
        <v>4077740</v>
      </c>
      <c r="D757" s="69"/>
      <c r="E757" s="304"/>
      <c r="F757" s="296"/>
      <c r="G757" s="304">
        <v>1340</v>
      </c>
      <c r="H757" s="304">
        <v>4077740</v>
      </c>
      <c r="I757" s="69"/>
      <c r="J757" s="69"/>
      <c r="K757" s="304"/>
      <c r="L757" s="299"/>
      <c r="M757" s="299"/>
      <c r="N757" s="299"/>
      <c r="O757" s="299"/>
      <c r="P757" s="299"/>
      <c r="Q757" s="299"/>
    </row>
    <row r="758" spans="1:17" s="42" customFormat="1" x14ac:dyDescent="0.35">
      <c r="A758" s="288">
        <v>28</v>
      </c>
      <c r="B758" s="289" t="s">
        <v>708</v>
      </c>
      <c r="C758" s="343">
        <f t="shared" si="43"/>
        <v>1167067</v>
      </c>
      <c r="D758" s="69"/>
      <c r="E758" s="304"/>
      <c r="F758" s="296"/>
      <c r="G758" s="304">
        <v>383.51400000000001</v>
      </c>
      <c r="H758" s="304">
        <v>1167067</v>
      </c>
      <c r="I758" s="69"/>
      <c r="J758" s="69"/>
      <c r="K758" s="304"/>
      <c r="L758" s="299"/>
      <c r="M758" s="299"/>
      <c r="N758" s="299"/>
      <c r="O758" s="299"/>
      <c r="P758" s="299"/>
      <c r="Q758" s="299"/>
    </row>
    <row r="759" spans="1:17" s="42" customFormat="1" x14ac:dyDescent="0.35">
      <c r="A759" s="288">
        <v>29</v>
      </c>
      <c r="B759" s="289" t="s">
        <v>811</v>
      </c>
      <c r="C759" s="343">
        <f t="shared" si="43"/>
        <v>1165223</v>
      </c>
      <c r="D759" s="69"/>
      <c r="E759" s="304"/>
      <c r="F759" s="296"/>
      <c r="G759" s="304">
        <v>382.90799999999996</v>
      </c>
      <c r="H759" s="304">
        <v>1165223</v>
      </c>
      <c r="I759" s="69"/>
      <c r="J759" s="69"/>
      <c r="K759" s="304"/>
      <c r="L759" s="299"/>
      <c r="M759" s="299"/>
      <c r="N759" s="299"/>
      <c r="O759" s="299"/>
      <c r="P759" s="299"/>
      <c r="Q759" s="299"/>
    </row>
    <row r="760" spans="1:17" s="42" customFormat="1" x14ac:dyDescent="0.35">
      <c r="A760" s="288">
        <v>30</v>
      </c>
      <c r="B760" s="289" t="s">
        <v>873</v>
      </c>
      <c r="C760" s="343">
        <f t="shared" si="43"/>
        <v>823222</v>
      </c>
      <c r="D760" s="69"/>
      <c r="E760" s="304"/>
      <c r="F760" s="296"/>
      <c r="G760" s="304">
        <v>270.52199999999999</v>
      </c>
      <c r="H760" s="304">
        <v>823222</v>
      </c>
      <c r="I760" s="69"/>
      <c r="J760" s="69"/>
      <c r="K760" s="304"/>
      <c r="L760" s="299"/>
      <c r="M760" s="299"/>
      <c r="N760" s="299"/>
      <c r="O760" s="299"/>
      <c r="P760" s="299"/>
      <c r="Q760" s="299"/>
    </row>
    <row r="761" spans="1:17" s="42" customFormat="1" x14ac:dyDescent="0.35">
      <c r="A761" s="288">
        <v>31</v>
      </c>
      <c r="B761" s="289" t="s">
        <v>874</v>
      </c>
      <c r="C761" s="343">
        <f t="shared" si="43"/>
        <v>924338</v>
      </c>
      <c r="D761" s="69"/>
      <c r="E761" s="304"/>
      <c r="F761" s="296"/>
      <c r="G761" s="304">
        <v>303.75</v>
      </c>
      <c r="H761" s="304">
        <v>924338</v>
      </c>
      <c r="I761" s="69"/>
      <c r="J761" s="69"/>
      <c r="K761" s="304"/>
      <c r="L761" s="299"/>
      <c r="M761" s="299"/>
      <c r="N761" s="299"/>
      <c r="O761" s="299"/>
      <c r="P761" s="299"/>
      <c r="Q761" s="299"/>
    </row>
    <row r="762" spans="1:17" s="42" customFormat="1" x14ac:dyDescent="0.35">
      <c r="A762" s="288">
        <v>32</v>
      </c>
      <c r="B762" s="289" t="s">
        <v>1020</v>
      </c>
      <c r="C762" s="343">
        <f t="shared" si="43"/>
        <v>1219104</v>
      </c>
      <c r="D762" s="69"/>
      <c r="E762" s="304"/>
      <c r="F762" s="296"/>
      <c r="G762" s="304">
        <v>400.61400000000003</v>
      </c>
      <c r="H762" s="304">
        <v>1219104</v>
      </c>
      <c r="I762" s="69"/>
      <c r="J762" s="69"/>
      <c r="K762" s="304"/>
      <c r="L762" s="299"/>
      <c r="M762" s="299"/>
      <c r="N762" s="299"/>
      <c r="O762" s="299"/>
      <c r="P762" s="299"/>
      <c r="Q762" s="299"/>
    </row>
    <row r="763" spans="1:17" s="42" customFormat="1" x14ac:dyDescent="0.35">
      <c r="A763" s="288">
        <v>33</v>
      </c>
      <c r="B763" s="289" t="s">
        <v>710</v>
      </c>
      <c r="C763" s="343">
        <f t="shared" si="43"/>
        <v>2680962</v>
      </c>
      <c r="D763" s="69"/>
      <c r="E763" s="304"/>
      <c r="F763" s="296"/>
      <c r="G763" s="304">
        <v>881</v>
      </c>
      <c r="H763" s="304">
        <v>2680962</v>
      </c>
      <c r="I763" s="69"/>
      <c r="J763" s="69"/>
      <c r="K763" s="304"/>
      <c r="L763" s="299"/>
      <c r="M763" s="299"/>
      <c r="N763" s="299"/>
      <c r="O763" s="299"/>
      <c r="P763" s="299"/>
      <c r="Q763" s="299"/>
    </row>
    <row r="764" spans="1:17" s="42" customFormat="1" x14ac:dyDescent="0.35">
      <c r="A764" s="288">
        <v>34</v>
      </c>
      <c r="B764" s="289" t="s">
        <v>812</v>
      </c>
      <c r="C764" s="343">
        <f t="shared" si="43"/>
        <v>3013316</v>
      </c>
      <c r="D764" s="69"/>
      <c r="E764" s="304"/>
      <c r="F764" s="296"/>
      <c r="G764" s="304">
        <v>990.21599999999989</v>
      </c>
      <c r="H764" s="304">
        <v>3013316</v>
      </c>
      <c r="I764" s="69"/>
      <c r="J764" s="69"/>
      <c r="K764" s="304"/>
      <c r="L764" s="299"/>
      <c r="M764" s="299"/>
      <c r="N764" s="299"/>
      <c r="O764" s="299"/>
      <c r="P764" s="299"/>
      <c r="Q764" s="299"/>
    </row>
    <row r="765" spans="1:17" s="42" customFormat="1" x14ac:dyDescent="0.35">
      <c r="A765" s="288">
        <v>35</v>
      </c>
      <c r="B765" s="289" t="s">
        <v>711</v>
      </c>
      <c r="C765" s="343">
        <f t="shared" si="43"/>
        <v>2477404</v>
      </c>
      <c r="D765" s="69"/>
      <c r="E765" s="304"/>
      <c r="F765" s="296"/>
      <c r="G765" s="304">
        <v>960</v>
      </c>
      <c r="H765" s="304">
        <v>2477404</v>
      </c>
      <c r="I765" s="69"/>
      <c r="J765" s="69"/>
      <c r="K765" s="304"/>
      <c r="L765" s="299"/>
      <c r="M765" s="299"/>
      <c r="N765" s="299"/>
      <c r="O765" s="299"/>
      <c r="P765" s="299"/>
      <c r="Q765" s="299"/>
    </row>
    <row r="766" spans="1:17" s="42" customFormat="1" x14ac:dyDescent="0.35">
      <c r="A766" s="288">
        <v>36</v>
      </c>
      <c r="B766" s="289" t="s">
        <v>547</v>
      </c>
      <c r="C766" s="343">
        <f t="shared" si="43"/>
        <v>2702263</v>
      </c>
      <c r="D766" s="69"/>
      <c r="E766" s="304"/>
      <c r="F766" s="296"/>
      <c r="G766" s="304">
        <v>888</v>
      </c>
      <c r="H766" s="304">
        <v>2702263</v>
      </c>
      <c r="I766" s="69"/>
      <c r="J766" s="69"/>
      <c r="K766" s="304"/>
      <c r="L766" s="299"/>
      <c r="M766" s="299"/>
      <c r="N766" s="299"/>
      <c r="O766" s="299"/>
      <c r="P766" s="299"/>
      <c r="Q766" s="299"/>
    </row>
    <row r="767" spans="1:17" s="42" customFormat="1" x14ac:dyDescent="0.35">
      <c r="A767" s="288">
        <v>37</v>
      </c>
      <c r="B767" s="289" t="s">
        <v>814</v>
      </c>
      <c r="C767" s="343">
        <f t="shared" si="43"/>
        <v>1211149</v>
      </c>
      <c r="D767" s="69"/>
      <c r="E767" s="304"/>
      <c r="F767" s="296"/>
      <c r="G767" s="304">
        <v>398</v>
      </c>
      <c r="H767" s="304">
        <v>1211149</v>
      </c>
      <c r="I767" s="69"/>
      <c r="J767" s="69"/>
      <c r="K767" s="304"/>
      <c r="L767" s="299"/>
      <c r="M767" s="299"/>
      <c r="N767" s="299"/>
      <c r="O767" s="299"/>
      <c r="P767" s="299"/>
      <c r="Q767" s="299"/>
    </row>
    <row r="768" spans="1:17" s="42" customFormat="1" x14ac:dyDescent="0.35">
      <c r="A768" s="288">
        <v>38</v>
      </c>
      <c r="B768" s="289" t="s">
        <v>875</v>
      </c>
      <c r="C768" s="343">
        <f t="shared" si="43"/>
        <v>1043779</v>
      </c>
      <c r="D768" s="69"/>
      <c r="E768" s="304"/>
      <c r="F768" s="296"/>
      <c r="G768" s="304">
        <v>343</v>
      </c>
      <c r="H768" s="304">
        <v>1043779</v>
      </c>
      <c r="I768" s="69"/>
      <c r="J768" s="69"/>
      <c r="K768" s="304"/>
      <c r="L768" s="299"/>
      <c r="M768" s="299"/>
      <c r="N768" s="299"/>
      <c r="O768" s="299"/>
      <c r="P768" s="299"/>
      <c r="Q768" s="299"/>
    </row>
    <row r="769" spans="1:17" s="42" customFormat="1" x14ac:dyDescent="0.35">
      <c r="A769" s="288">
        <v>39</v>
      </c>
      <c r="B769" s="291" t="s">
        <v>551</v>
      </c>
      <c r="C769" s="343">
        <f t="shared" si="43"/>
        <v>2072344</v>
      </c>
      <c r="D769" s="69"/>
      <c r="E769" s="305"/>
      <c r="F769" s="298"/>
      <c r="G769" s="305">
        <v>681</v>
      </c>
      <c r="H769" s="305">
        <v>2072344</v>
      </c>
      <c r="I769" s="69"/>
      <c r="J769" s="69"/>
      <c r="K769" s="305"/>
      <c r="L769" s="299"/>
      <c r="M769" s="299"/>
      <c r="N769" s="299"/>
      <c r="O769" s="299"/>
      <c r="P769" s="299"/>
      <c r="Q769" s="299"/>
    </row>
    <row r="770" spans="1:17" s="42" customFormat="1" x14ac:dyDescent="0.35">
      <c r="A770" s="288">
        <v>40</v>
      </c>
      <c r="B770" s="291" t="s">
        <v>553</v>
      </c>
      <c r="C770" s="343">
        <f t="shared" si="43"/>
        <v>1625010</v>
      </c>
      <c r="D770" s="69"/>
      <c r="E770" s="305"/>
      <c r="F770" s="298"/>
      <c r="G770" s="305">
        <v>534</v>
      </c>
      <c r="H770" s="305">
        <v>1625010</v>
      </c>
      <c r="I770" s="69"/>
      <c r="J770" s="69"/>
      <c r="K770" s="305"/>
      <c r="L770" s="299"/>
      <c r="M770" s="299"/>
      <c r="N770" s="299"/>
      <c r="O770" s="299"/>
      <c r="P770" s="299"/>
      <c r="Q770" s="299"/>
    </row>
    <row r="771" spans="1:17" s="42" customFormat="1" x14ac:dyDescent="0.35">
      <c r="A771" s="288">
        <v>41</v>
      </c>
      <c r="B771" s="291" t="s">
        <v>554</v>
      </c>
      <c r="C771" s="343">
        <f t="shared" si="43"/>
        <v>2760082</v>
      </c>
      <c r="D771" s="69"/>
      <c r="E771" s="305"/>
      <c r="F771" s="298"/>
      <c r="G771" s="305">
        <v>907</v>
      </c>
      <c r="H771" s="305">
        <v>2760082</v>
      </c>
      <c r="I771" s="69"/>
      <c r="J771" s="69"/>
      <c r="K771" s="305"/>
      <c r="L771" s="299"/>
      <c r="M771" s="299"/>
      <c r="N771" s="299"/>
      <c r="O771" s="299"/>
      <c r="P771" s="299"/>
      <c r="Q771" s="299"/>
    </row>
    <row r="772" spans="1:17" s="43" customFormat="1" x14ac:dyDescent="0.35">
      <c r="A772" s="288">
        <v>42</v>
      </c>
      <c r="B772" s="291" t="s">
        <v>560</v>
      </c>
      <c r="C772" s="343">
        <f t="shared" si="43"/>
        <v>973788</v>
      </c>
      <c r="D772" s="69"/>
      <c r="E772" s="305"/>
      <c r="F772" s="298"/>
      <c r="G772" s="305">
        <v>320</v>
      </c>
      <c r="H772" s="305">
        <v>973788</v>
      </c>
      <c r="I772" s="68"/>
      <c r="J772" s="68"/>
      <c r="K772" s="305"/>
      <c r="L772" s="299"/>
      <c r="M772" s="299"/>
      <c r="N772" s="299"/>
      <c r="O772" s="299"/>
      <c r="P772" s="299"/>
      <c r="Q772" s="299"/>
    </row>
    <row r="773" spans="1:17" s="42" customFormat="1" x14ac:dyDescent="0.35">
      <c r="A773" s="288">
        <v>43</v>
      </c>
      <c r="B773" s="291" t="s">
        <v>720</v>
      </c>
      <c r="C773" s="343">
        <f t="shared" si="43"/>
        <v>946321</v>
      </c>
      <c r="D773" s="69"/>
      <c r="E773" s="305"/>
      <c r="F773" s="298"/>
      <c r="G773" s="305">
        <v>310.97399999999999</v>
      </c>
      <c r="H773" s="305">
        <v>946321</v>
      </c>
      <c r="I773" s="69"/>
      <c r="J773" s="69"/>
      <c r="K773" s="305"/>
      <c r="L773" s="299"/>
      <c r="M773" s="299"/>
      <c r="N773" s="299"/>
      <c r="O773" s="299"/>
      <c r="P773" s="299"/>
      <c r="Q773" s="299"/>
    </row>
    <row r="774" spans="1:17" s="42" customFormat="1" x14ac:dyDescent="0.35">
      <c r="A774" s="288">
        <v>44</v>
      </c>
      <c r="B774" s="291" t="s">
        <v>721</v>
      </c>
      <c r="C774" s="343">
        <f t="shared" si="43"/>
        <v>1541623</v>
      </c>
      <c r="D774" s="69"/>
      <c r="E774" s="305"/>
      <c r="F774" s="298"/>
      <c r="G774" s="305">
        <v>506.59800000000001</v>
      </c>
      <c r="H774" s="305">
        <v>1541623</v>
      </c>
      <c r="I774" s="69"/>
      <c r="J774" s="69"/>
      <c r="K774" s="305"/>
      <c r="L774" s="299"/>
      <c r="M774" s="299"/>
      <c r="N774" s="299"/>
      <c r="O774" s="299"/>
      <c r="P774" s="299"/>
      <c r="Q774" s="299"/>
    </row>
    <row r="775" spans="1:17" s="42" customFormat="1" x14ac:dyDescent="0.35">
      <c r="A775" s="288">
        <v>45</v>
      </c>
      <c r="B775" s="291" t="s">
        <v>722</v>
      </c>
      <c r="C775" s="343">
        <f t="shared" si="43"/>
        <v>762074</v>
      </c>
      <c r="D775" s="69"/>
      <c r="E775" s="305"/>
      <c r="F775" s="298"/>
      <c r="G775" s="305">
        <v>250.428</v>
      </c>
      <c r="H775" s="305">
        <v>762074</v>
      </c>
      <c r="I775" s="69"/>
      <c r="J775" s="69"/>
      <c r="K775" s="305"/>
      <c r="L775" s="299"/>
      <c r="M775" s="299"/>
      <c r="N775" s="299"/>
      <c r="O775" s="299"/>
      <c r="P775" s="299"/>
      <c r="Q775" s="299"/>
    </row>
    <row r="776" spans="1:17" s="42" customFormat="1" x14ac:dyDescent="0.35">
      <c r="A776" s="288">
        <v>46</v>
      </c>
      <c r="B776" s="289" t="s">
        <v>913</v>
      </c>
      <c r="C776" s="343">
        <f t="shared" si="43"/>
        <v>3063207</v>
      </c>
      <c r="D776" s="69"/>
      <c r="E776" s="304"/>
      <c r="F776" s="296"/>
      <c r="G776" s="304">
        <v>1187</v>
      </c>
      <c r="H776" s="304">
        <v>3063207</v>
      </c>
      <c r="I776" s="69"/>
      <c r="J776" s="69"/>
      <c r="K776" s="304"/>
      <c r="L776" s="299"/>
      <c r="M776" s="299"/>
      <c r="N776" s="299"/>
      <c r="O776" s="299"/>
      <c r="P776" s="299"/>
      <c r="Q776" s="299"/>
    </row>
    <row r="777" spans="1:17" s="42" customFormat="1" x14ac:dyDescent="0.35">
      <c r="A777" s="288">
        <v>47</v>
      </c>
      <c r="B777" s="290" t="s">
        <v>955</v>
      </c>
      <c r="C777" s="343">
        <f t="shared" si="43"/>
        <v>1308528</v>
      </c>
      <c r="D777" s="69"/>
      <c r="E777" s="304"/>
      <c r="F777" s="296"/>
      <c r="G777" s="304">
        <v>430</v>
      </c>
      <c r="H777" s="304">
        <v>1308528</v>
      </c>
      <c r="I777" s="69"/>
      <c r="J777" s="69"/>
      <c r="K777" s="304"/>
      <c r="L777" s="299"/>
      <c r="M777" s="299"/>
      <c r="N777" s="299"/>
      <c r="O777" s="299"/>
      <c r="P777" s="299"/>
      <c r="Q777" s="299"/>
    </row>
    <row r="778" spans="1:17" s="42" customFormat="1" x14ac:dyDescent="0.35">
      <c r="A778" s="288">
        <v>48</v>
      </c>
      <c r="B778" s="289" t="s">
        <v>956</v>
      </c>
      <c r="C778" s="343">
        <f t="shared" si="43"/>
        <v>2321877</v>
      </c>
      <c r="D778" s="69"/>
      <c r="E778" s="304"/>
      <c r="F778" s="296"/>
      <c r="G778" s="304">
        <v>763</v>
      </c>
      <c r="H778" s="304">
        <v>2321877</v>
      </c>
      <c r="I778" s="69"/>
      <c r="J778" s="69"/>
      <c r="K778" s="304"/>
      <c r="L778" s="299"/>
      <c r="M778" s="299"/>
      <c r="N778" s="299"/>
      <c r="O778" s="299"/>
      <c r="P778" s="299"/>
      <c r="Q778" s="299"/>
    </row>
    <row r="779" spans="1:17" s="42" customFormat="1" x14ac:dyDescent="0.35">
      <c r="A779" s="288">
        <v>49</v>
      </c>
      <c r="B779" s="289" t="s">
        <v>985</v>
      </c>
      <c r="C779" s="343">
        <f t="shared" si="43"/>
        <v>438204</v>
      </c>
      <c r="D779" s="69"/>
      <c r="E779" s="304"/>
      <c r="F779" s="296"/>
      <c r="G779" s="304">
        <v>144</v>
      </c>
      <c r="H779" s="304">
        <v>438204</v>
      </c>
      <c r="I779" s="69"/>
      <c r="J779" s="69"/>
      <c r="K779" s="304"/>
      <c r="L779" s="299"/>
      <c r="M779" s="299"/>
      <c r="N779" s="299"/>
      <c r="O779" s="299"/>
      <c r="P779" s="299"/>
      <c r="Q779" s="299"/>
    </row>
    <row r="780" spans="1:17" s="42" customFormat="1" x14ac:dyDescent="0.35">
      <c r="A780" s="288">
        <v>50</v>
      </c>
      <c r="B780" s="289" t="s">
        <v>1024</v>
      </c>
      <c r="C780" s="343">
        <f t="shared" si="43"/>
        <v>2069301</v>
      </c>
      <c r="D780" s="69"/>
      <c r="E780" s="304"/>
      <c r="F780" s="296"/>
      <c r="G780" s="304">
        <v>680</v>
      </c>
      <c r="H780" s="304">
        <v>2069301</v>
      </c>
      <c r="I780" s="69"/>
      <c r="J780" s="69"/>
      <c r="K780" s="304"/>
      <c r="L780" s="299"/>
      <c r="M780" s="299"/>
      <c r="N780" s="299"/>
      <c r="O780" s="299"/>
      <c r="P780" s="299"/>
      <c r="Q780" s="299"/>
    </row>
    <row r="781" spans="1:17" s="42" customFormat="1" x14ac:dyDescent="0.35">
      <c r="A781" s="288">
        <v>51</v>
      </c>
      <c r="B781" s="289" t="s">
        <v>1025</v>
      </c>
      <c r="C781" s="343">
        <f t="shared" si="43"/>
        <v>1704130</v>
      </c>
      <c r="D781" s="69"/>
      <c r="E781" s="304"/>
      <c r="F781" s="296"/>
      <c r="G781" s="304">
        <v>560</v>
      </c>
      <c r="H781" s="304">
        <v>1704130</v>
      </c>
      <c r="I781" s="69"/>
      <c r="J781" s="69"/>
      <c r="K781" s="304"/>
      <c r="L781" s="299"/>
      <c r="M781" s="299"/>
      <c r="N781" s="299"/>
      <c r="O781" s="299"/>
      <c r="P781" s="299"/>
      <c r="Q781" s="299"/>
    </row>
    <row r="782" spans="1:17" s="42" customFormat="1" ht="21.75" customHeight="1" x14ac:dyDescent="0.35">
      <c r="A782" s="288">
        <v>52</v>
      </c>
      <c r="B782" s="289" t="s">
        <v>1338</v>
      </c>
      <c r="C782" s="343">
        <f t="shared" si="43"/>
        <v>1070680</v>
      </c>
      <c r="D782" s="69"/>
      <c r="E782" s="304"/>
      <c r="F782" s="296"/>
      <c r="G782" s="304">
        <v>351.84</v>
      </c>
      <c r="H782" s="304">
        <v>1070680</v>
      </c>
      <c r="I782" s="69"/>
      <c r="J782" s="69"/>
      <c r="K782" s="304"/>
      <c r="L782" s="299"/>
      <c r="M782" s="299"/>
      <c r="N782" s="299"/>
      <c r="O782" s="299"/>
      <c r="P782" s="299"/>
      <c r="Q782" s="299"/>
    </row>
    <row r="783" spans="1:17" s="42" customFormat="1" x14ac:dyDescent="0.35">
      <c r="A783" s="288">
        <v>53</v>
      </c>
      <c r="B783" s="289" t="s">
        <v>568</v>
      </c>
      <c r="C783" s="343">
        <f t="shared" si="43"/>
        <v>830398</v>
      </c>
      <c r="D783" s="69"/>
      <c r="E783" s="304"/>
      <c r="F783" s="296"/>
      <c r="G783" s="304">
        <v>272.88</v>
      </c>
      <c r="H783" s="304">
        <v>830398</v>
      </c>
      <c r="I783" s="69"/>
      <c r="J783" s="69"/>
      <c r="K783" s="304"/>
      <c r="L783" s="299"/>
      <c r="M783" s="299"/>
      <c r="N783" s="299"/>
      <c r="O783" s="299"/>
      <c r="P783" s="299"/>
      <c r="Q783" s="299"/>
    </row>
    <row r="784" spans="1:17" s="42" customFormat="1" x14ac:dyDescent="0.35">
      <c r="A784" s="288">
        <v>54</v>
      </c>
      <c r="B784" s="289" t="s">
        <v>569</v>
      </c>
      <c r="C784" s="343">
        <f t="shared" si="43"/>
        <v>758989</v>
      </c>
      <c r="D784" s="69"/>
      <c r="E784" s="304"/>
      <c r="F784" s="296"/>
      <c r="G784" s="304">
        <v>249.41399999999999</v>
      </c>
      <c r="H784" s="304">
        <v>758989</v>
      </c>
      <c r="I784" s="69"/>
      <c r="J784" s="69"/>
      <c r="K784" s="304"/>
      <c r="L784" s="299"/>
      <c r="M784" s="299"/>
      <c r="N784" s="299"/>
      <c r="O784" s="299"/>
      <c r="P784" s="299"/>
      <c r="Q784" s="299"/>
    </row>
    <row r="785" spans="1:17" s="42" customFormat="1" x14ac:dyDescent="0.35">
      <c r="A785" s="288">
        <v>55</v>
      </c>
      <c r="B785" s="289" t="s">
        <v>723</v>
      </c>
      <c r="C785" s="343">
        <f t="shared" si="43"/>
        <v>973746</v>
      </c>
      <c r="D785" s="69"/>
      <c r="E785" s="304"/>
      <c r="F785" s="296"/>
      <c r="G785" s="304">
        <v>319.98599999999993</v>
      </c>
      <c r="H785" s="304">
        <v>973746</v>
      </c>
      <c r="I785" s="69"/>
      <c r="J785" s="69"/>
      <c r="K785" s="304"/>
      <c r="L785" s="299"/>
      <c r="M785" s="299"/>
      <c r="N785" s="299"/>
      <c r="O785" s="299"/>
      <c r="P785" s="299"/>
      <c r="Q785" s="299"/>
    </row>
    <row r="786" spans="1:17" s="42" customFormat="1" x14ac:dyDescent="0.35">
      <c r="A786" s="288">
        <v>56</v>
      </c>
      <c r="B786" s="289" t="s">
        <v>724</v>
      </c>
      <c r="C786" s="343">
        <f t="shared" si="43"/>
        <v>739653</v>
      </c>
      <c r="D786" s="69"/>
      <c r="E786" s="304"/>
      <c r="F786" s="296"/>
      <c r="G786" s="304">
        <v>243.06</v>
      </c>
      <c r="H786" s="304">
        <v>739653</v>
      </c>
      <c r="I786" s="69"/>
      <c r="J786" s="69"/>
      <c r="K786" s="304"/>
      <c r="L786" s="299"/>
      <c r="M786" s="299"/>
      <c r="N786" s="299"/>
      <c r="O786" s="299"/>
      <c r="P786" s="299"/>
      <c r="Q786" s="299"/>
    </row>
    <row r="787" spans="1:17" s="42" customFormat="1" x14ac:dyDescent="0.35">
      <c r="A787" s="288">
        <v>57</v>
      </c>
      <c r="B787" s="289" t="s">
        <v>725</v>
      </c>
      <c r="C787" s="343">
        <f t="shared" si="43"/>
        <v>1461230</v>
      </c>
      <c r="D787" s="69"/>
      <c r="E787" s="304"/>
      <c r="F787" s="296"/>
      <c r="G787" s="304">
        <v>480.18</v>
      </c>
      <c r="H787" s="304">
        <v>1461230</v>
      </c>
      <c r="I787" s="69"/>
      <c r="J787" s="69"/>
      <c r="K787" s="304"/>
      <c r="L787" s="299"/>
      <c r="M787" s="299"/>
      <c r="N787" s="299"/>
      <c r="O787" s="299"/>
      <c r="P787" s="299"/>
      <c r="Q787" s="299"/>
    </row>
    <row r="788" spans="1:17" s="42" customFormat="1" x14ac:dyDescent="0.35">
      <c r="A788" s="288">
        <v>58</v>
      </c>
      <c r="B788" s="289" t="s">
        <v>726</v>
      </c>
      <c r="C788" s="343">
        <f t="shared" si="43"/>
        <v>727456</v>
      </c>
      <c r="D788" s="69"/>
      <c r="E788" s="304"/>
      <c r="F788" s="296"/>
      <c r="G788" s="304">
        <v>239.05199999999999</v>
      </c>
      <c r="H788" s="304">
        <v>727456</v>
      </c>
      <c r="I788" s="69"/>
      <c r="J788" s="69"/>
      <c r="K788" s="304"/>
      <c r="L788" s="299"/>
      <c r="M788" s="299"/>
      <c r="N788" s="299"/>
      <c r="O788" s="299"/>
      <c r="P788" s="299"/>
      <c r="Q788" s="299"/>
    </row>
    <row r="789" spans="1:17" s="42" customFormat="1" x14ac:dyDescent="0.35">
      <c r="A789" s="288">
        <v>59</v>
      </c>
      <c r="B789" s="289" t="s">
        <v>816</v>
      </c>
      <c r="C789" s="343">
        <f t="shared" si="43"/>
        <v>746171</v>
      </c>
      <c r="D789" s="69"/>
      <c r="E789" s="304"/>
      <c r="F789" s="296"/>
      <c r="G789" s="304">
        <v>245.202</v>
      </c>
      <c r="H789" s="304">
        <v>746171</v>
      </c>
      <c r="I789" s="69"/>
      <c r="J789" s="69"/>
      <c r="K789" s="304"/>
      <c r="L789" s="299"/>
      <c r="M789" s="299"/>
      <c r="N789" s="299"/>
      <c r="O789" s="299"/>
      <c r="P789" s="299"/>
      <c r="Q789" s="299"/>
    </row>
    <row r="790" spans="1:17" s="42" customFormat="1" x14ac:dyDescent="0.35">
      <c r="A790" s="288">
        <v>60</v>
      </c>
      <c r="B790" s="289" t="s">
        <v>817</v>
      </c>
      <c r="C790" s="343">
        <f t="shared" si="43"/>
        <v>752708</v>
      </c>
      <c r="D790" s="69"/>
      <c r="E790" s="304"/>
      <c r="F790" s="296"/>
      <c r="G790" s="304">
        <v>247.35</v>
      </c>
      <c r="H790" s="304">
        <v>752708</v>
      </c>
      <c r="I790" s="69"/>
      <c r="J790" s="69"/>
      <c r="K790" s="304"/>
      <c r="L790" s="299"/>
      <c r="M790" s="299"/>
      <c r="N790" s="299"/>
      <c r="O790" s="299"/>
      <c r="P790" s="299"/>
      <c r="Q790" s="299"/>
    </row>
    <row r="791" spans="1:17" s="42" customFormat="1" x14ac:dyDescent="0.35">
      <c r="A791" s="288">
        <v>61</v>
      </c>
      <c r="B791" s="289" t="s">
        <v>876</v>
      </c>
      <c r="C791" s="343">
        <f t="shared" si="43"/>
        <v>970952</v>
      </c>
      <c r="D791" s="69"/>
      <c r="E791" s="304"/>
      <c r="F791" s="296"/>
      <c r="G791" s="304">
        <v>319.06799999999998</v>
      </c>
      <c r="H791" s="304">
        <v>970952</v>
      </c>
      <c r="I791" s="69"/>
      <c r="J791" s="69"/>
      <c r="K791" s="304"/>
      <c r="L791" s="299"/>
      <c r="M791" s="299"/>
      <c r="N791" s="299"/>
      <c r="O791" s="299"/>
      <c r="P791" s="299"/>
      <c r="Q791" s="299"/>
    </row>
    <row r="792" spans="1:17" s="42" customFormat="1" x14ac:dyDescent="0.35">
      <c r="A792" s="288">
        <v>62</v>
      </c>
      <c r="B792" s="289" t="s">
        <v>877</v>
      </c>
      <c r="C792" s="343">
        <f t="shared" si="43"/>
        <v>1687362</v>
      </c>
      <c r="D792" s="69"/>
      <c r="E792" s="304"/>
      <c r="F792" s="296"/>
      <c r="G792" s="304">
        <v>554.49</v>
      </c>
      <c r="H792" s="304">
        <v>1687362</v>
      </c>
      <c r="I792" s="69"/>
      <c r="J792" s="69"/>
      <c r="K792" s="304"/>
      <c r="L792" s="299"/>
      <c r="M792" s="299"/>
      <c r="N792" s="299"/>
      <c r="O792" s="299"/>
      <c r="P792" s="299"/>
      <c r="Q792" s="299"/>
    </row>
    <row r="793" spans="1:17" s="42" customFormat="1" x14ac:dyDescent="0.35">
      <c r="A793" s="288">
        <v>63</v>
      </c>
      <c r="B793" s="289" t="s">
        <v>914</v>
      </c>
      <c r="C793" s="343">
        <f t="shared" si="43"/>
        <v>529844</v>
      </c>
      <c r="D793" s="69"/>
      <c r="E793" s="304"/>
      <c r="F793" s="296"/>
      <c r="G793" s="304">
        <v>174.114</v>
      </c>
      <c r="H793" s="304">
        <v>529844</v>
      </c>
      <c r="I793" s="69"/>
      <c r="J793" s="69"/>
      <c r="K793" s="304"/>
      <c r="L793" s="299"/>
      <c r="M793" s="299"/>
      <c r="N793" s="299"/>
      <c r="O793" s="299"/>
      <c r="P793" s="299"/>
      <c r="Q793" s="299"/>
    </row>
    <row r="794" spans="1:17" s="42" customFormat="1" x14ac:dyDescent="0.35">
      <c r="A794" s="288">
        <v>64</v>
      </c>
      <c r="B794" s="289" t="s">
        <v>915</v>
      </c>
      <c r="C794" s="343">
        <f t="shared" si="43"/>
        <v>1070461</v>
      </c>
      <c r="D794" s="69"/>
      <c r="E794" s="304"/>
      <c r="F794" s="296"/>
      <c r="G794" s="304">
        <v>351.76799999999997</v>
      </c>
      <c r="H794" s="304">
        <v>1070461</v>
      </c>
      <c r="I794" s="69"/>
      <c r="J794" s="69"/>
      <c r="K794" s="304"/>
      <c r="L794" s="299"/>
      <c r="M794" s="299"/>
      <c r="N794" s="299"/>
      <c r="O794" s="299"/>
      <c r="P794" s="299"/>
      <c r="Q794" s="299"/>
    </row>
    <row r="795" spans="1:17" s="42" customFormat="1" x14ac:dyDescent="0.35">
      <c r="A795" s="288">
        <v>65</v>
      </c>
      <c r="B795" s="289" t="s">
        <v>916</v>
      </c>
      <c r="C795" s="343">
        <f t="shared" si="43"/>
        <v>771916</v>
      </c>
      <c r="D795" s="69"/>
      <c r="E795" s="304"/>
      <c r="F795" s="296"/>
      <c r="G795" s="304">
        <v>253.66199999999998</v>
      </c>
      <c r="H795" s="304">
        <v>771916</v>
      </c>
      <c r="I795" s="69"/>
      <c r="J795" s="69"/>
      <c r="K795" s="304"/>
      <c r="L795" s="299"/>
      <c r="M795" s="299"/>
      <c r="N795" s="299"/>
      <c r="O795" s="299"/>
      <c r="P795" s="299"/>
      <c r="Q795" s="299"/>
    </row>
    <row r="796" spans="1:17" s="42" customFormat="1" x14ac:dyDescent="0.35">
      <c r="A796" s="288">
        <v>66</v>
      </c>
      <c r="B796" s="289" t="s">
        <v>958</v>
      </c>
      <c r="C796" s="343">
        <f t="shared" ref="C796:C859" si="44">F796+H796</f>
        <v>1187663</v>
      </c>
      <c r="D796" s="69"/>
      <c r="E796" s="304"/>
      <c r="F796" s="296"/>
      <c r="G796" s="304">
        <v>390.28199999999998</v>
      </c>
      <c r="H796" s="304">
        <v>1187663</v>
      </c>
      <c r="I796" s="69"/>
      <c r="J796" s="69"/>
      <c r="K796" s="304"/>
      <c r="L796" s="299"/>
      <c r="M796" s="299"/>
      <c r="N796" s="299"/>
      <c r="O796" s="299"/>
      <c r="P796" s="299"/>
      <c r="Q796" s="299"/>
    </row>
    <row r="797" spans="1:17" s="42" customFormat="1" x14ac:dyDescent="0.35">
      <c r="A797" s="288">
        <v>67</v>
      </c>
      <c r="B797" s="289" t="s">
        <v>959</v>
      </c>
      <c r="C797" s="343">
        <f t="shared" si="44"/>
        <v>538188</v>
      </c>
      <c r="D797" s="69"/>
      <c r="E797" s="304"/>
      <c r="F797" s="296"/>
      <c r="G797" s="304">
        <v>176.85599999999999</v>
      </c>
      <c r="H797" s="304">
        <v>538188</v>
      </c>
      <c r="I797" s="69"/>
      <c r="J797" s="69"/>
      <c r="K797" s="304"/>
      <c r="L797" s="299"/>
      <c r="M797" s="299"/>
      <c r="N797" s="299"/>
      <c r="O797" s="299"/>
      <c r="P797" s="299"/>
      <c r="Q797" s="299"/>
    </row>
    <row r="798" spans="1:17" s="42" customFormat="1" x14ac:dyDescent="0.35">
      <c r="A798" s="288">
        <v>68</v>
      </c>
      <c r="B798" s="289" t="s">
        <v>986</v>
      </c>
      <c r="C798" s="343">
        <f t="shared" si="44"/>
        <v>1098707</v>
      </c>
      <c r="D798" s="69"/>
      <c r="E798" s="304"/>
      <c r="F798" s="296"/>
      <c r="G798" s="304">
        <v>361.05</v>
      </c>
      <c r="H798" s="304">
        <v>1098707</v>
      </c>
      <c r="I798" s="69"/>
      <c r="J798" s="69"/>
      <c r="K798" s="304"/>
      <c r="L798" s="299"/>
      <c r="M798" s="299"/>
      <c r="N798" s="299"/>
      <c r="O798" s="299"/>
      <c r="P798" s="299"/>
      <c r="Q798" s="299"/>
    </row>
    <row r="799" spans="1:17" s="42" customFormat="1" x14ac:dyDescent="0.35">
      <c r="A799" s="288">
        <v>69</v>
      </c>
      <c r="B799" s="289" t="s">
        <v>987</v>
      </c>
      <c r="C799" s="343">
        <f t="shared" si="44"/>
        <v>1100679</v>
      </c>
      <c r="D799" s="69"/>
      <c r="E799" s="304"/>
      <c r="F799" s="296"/>
      <c r="G799" s="304">
        <v>361.69800000000004</v>
      </c>
      <c r="H799" s="304">
        <v>1100679</v>
      </c>
      <c r="I799" s="69"/>
      <c r="J799" s="69"/>
      <c r="K799" s="304"/>
      <c r="L799" s="299"/>
      <c r="M799" s="299"/>
      <c r="N799" s="299"/>
      <c r="O799" s="299"/>
      <c r="P799" s="299"/>
      <c r="Q799" s="299"/>
    </row>
    <row r="800" spans="1:17" s="42" customFormat="1" x14ac:dyDescent="0.35">
      <c r="A800" s="288">
        <v>70</v>
      </c>
      <c r="B800" s="289" t="s">
        <v>988</v>
      </c>
      <c r="C800" s="343">
        <f t="shared" si="44"/>
        <v>1107088</v>
      </c>
      <c r="D800" s="69"/>
      <c r="E800" s="304"/>
      <c r="F800" s="296"/>
      <c r="G800" s="304">
        <v>363.80400000000003</v>
      </c>
      <c r="H800" s="304">
        <v>1107088</v>
      </c>
      <c r="I800" s="69"/>
      <c r="J800" s="69"/>
      <c r="K800" s="304"/>
      <c r="L800" s="299"/>
      <c r="M800" s="299"/>
      <c r="N800" s="299"/>
      <c r="O800" s="299"/>
      <c r="P800" s="299"/>
      <c r="Q800" s="299"/>
    </row>
    <row r="801" spans="1:17" s="42" customFormat="1" x14ac:dyDescent="0.35">
      <c r="A801" s="288">
        <v>71</v>
      </c>
      <c r="B801" s="289" t="s">
        <v>989</v>
      </c>
      <c r="C801" s="343">
        <f t="shared" si="44"/>
        <v>1242639</v>
      </c>
      <c r="D801" s="69"/>
      <c r="E801" s="304"/>
      <c r="F801" s="296"/>
      <c r="G801" s="304">
        <v>408.34800000000001</v>
      </c>
      <c r="H801" s="304">
        <v>1242639</v>
      </c>
      <c r="I801" s="69"/>
      <c r="J801" s="69"/>
      <c r="K801" s="304"/>
      <c r="L801" s="299"/>
      <c r="M801" s="299"/>
      <c r="N801" s="299"/>
      <c r="O801" s="299"/>
      <c r="P801" s="299"/>
      <c r="Q801" s="299"/>
    </row>
    <row r="802" spans="1:17" s="42" customFormat="1" x14ac:dyDescent="0.35">
      <c r="A802" s="288">
        <v>72</v>
      </c>
      <c r="B802" s="289" t="s">
        <v>570</v>
      </c>
      <c r="C802" s="343">
        <f t="shared" si="44"/>
        <v>1032252</v>
      </c>
      <c r="D802" s="69"/>
      <c r="E802" s="304"/>
      <c r="F802" s="296"/>
      <c r="G802" s="304">
        <v>400</v>
      </c>
      <c r="H802" s="304">
        <v>1032252</v>
      </c>
      <c r="I802" s="69"/>
      <c r="J802" s="69"/>
      <c r="K802" s="304"/>
      <c r="L802" s="299"/>
      <c r="M802" s="299"/>
      <c r="N802" s="299"/>
      <c r="O802" s="299"/>
      <c r="P802" s="299"/>
      <c r="Q802" s="299"/>
    </row>
    <row r="803" spans="1:17" s="42" customFormat="1" x14ac:dyDescent="0.35">
      <c r="A803" s="288">
        <v>73</v>
      </c>
      <c r="B803" s="289" t="s">
        <v>571</v>
      </c>
      <c r="C803" s="343">
        <f t="shared" si="44"/>
        <v>1032252</v>
      </c>
      <c r="D803" s="69"/>
      <c r="E803" s="304"/>
      <c r="F803" s="296"/>
      <c r="G803" s="304">
        <v>400</v>
      </c>
      <c r="H803" s="304">
        <v>1032252</v>
      </c>
      <c r="I803" s="69"/>
      <c r="J803" s="69"/>
      <c r="K803" s="304"/>
      <c r="L803" s="299"/>
      <c r="M803" s="299"/>
      <c r="N803" s="299"/>
      <c r="O803" s="299"/>
      <c r="P803" s="299"/>
      <c r="Q803" s="299"/>
    </row>
    <row r="804" spans="1:17" s="42" customFormat="1" x14ac:dyDescent="0.35">
      <c r="A804" s="288">
        <v>74</v>
      </c>
      <c r="B804" s="289" t="s">
        <v>572</v>
      </c>
      <c r="C804" s="343">
        <f t="shared" si="44"/>
        <v>1390959</v>
      </c>
      <c r="D804" s="69"/>
      <c r="E804" s="304"/>
      <c r="F804" s="296"/>
      <c r="G804" s="304">
        <v>539</v>
      </c>
      <c r="H804" s="304">
        <v>1390959</v>
      </c>
      <c r="I804" s="69"/>
      <c r="J804" s="69"/>
      <c r="K804" s="304"/>
      <c r="L804" s="299"/>
      <c r="M804" s="299"/>
      <c r="N804" s="299"/>
      <c r="O804" s="299"/>
      <c r="P804" s="299"/>
      <c r="Q804" s="299"/>
    </row>
    <row r="805" spans="1:17" s="42" customFormat="1" x14ac:dyDescent="0.35">
      <c r="A805" s="288">
        <v>75</v>
      </c>
      <c r="B805" s="289" t="s">
        <v>1057</v>
      </c>
      <c r="C805" s="343">
        <f t="shared" si="44"/>
        <v>2282317</v>
      </c>
      <c r="D805" s="69"/>
      <c r="E805" s="304"/>
      <c r="F805" s="296"/>
      <c r="G805" s="304">
        <v>750</v>
      </c>
      <c r="H805" s="304">
        <v>2282317</v>
      </c>
      <c r="I805" s="69"/>
      <c r="J805" s="69"/>
      <c r="K805" s="304"/>
      <c r="L805" s="299"/>
      <c r="M805" s="299"/>
      <c r="N805" s="299"/>
      <c r="O805" s="299"/>
      <c r="P805" s="299"/>
      <c r="Q805" s="299"/>
    </row>
    <row r="806" spans="1:17" s="42" customFormat="1" x14ac:dyDescent="0.35">
      <c r="A806" s="288">
        <v>76</v>
      </c>
      <c r="B806" s="289" t="s">
        <v>727</v>
      </c>
      <c r="C806" s="343">
        <f t="shared" si="44"/>
        <v>2241345</v>
      </c>
      <c r="D806" s="69"/>
      <c r="E806" s="304"/>
      <c r="F806" s="296"/>
      <c r="G806" s="304">
        <v>736.53599999999994</v>
      </c>
      <c r="H806" s="304">
        <v>2241345</v>
      </c>
      <c r="I806" s="69"/>
      <c r="J806" s="69"/>
      <c r="K806" s="304"/>
      <c r="L806" s="299"/>
      <c r="M806" s="299"/>
      <c r="N806" s="299"/>
      <c r="O806" s="299"/>
      <c r="P806" s="299"/>
      <c r="Q806" s="299"/>
    </row>
    <row r="807" spans="1:17" s="42" customFormat="1" x14ac:dyDescent="0.35">
      <c r="A807" s="288">
        <v>77</v>
      </c>
      <c r="B807" s="289" t="s">
        <v>1027</v>
      </c>
      <c r="C807" s="343">
        <f t="shared" si="44"/>
        <v>2301598</v>
      </c>
      <c r="D807" s="69"/>
      <c r="E807" s="304"/>
      <c r="F807" s="296"/>
      <c r="G807" s="304">
        <v>756.3359999999999</v>
      </c>
      <c r="H807" s="304">
        <v>2301598</v>
      </c>
      <c r="I807" s="69"/>
      <c r="J807" s="69"/>
      <c r="K807" s="304"/>
      <c r="L807" s="299"/>
      <c r="M807" s="299"/>
      <c r="N807" s="299"/>
      <c r="O807" s="299"/>
      <c r="P807" s="299"/>
      <c r="Q807" s="299"/>
    </row>
    <row r="808" spans="1:17" s="42" customFormat="1" x14ac:dyDescent="0.35">
      <c r="A808" s="288">
        <v>78</v>
      </c>
      <c r="B808" s="289" t="s">
        <v>573</v>
      </c>
      <c r="C808" s="343">
        <f t="shared" si="44"/>
        <v>1058995</v>
      </c>
      <c r="D808" s="69"/>
      <c r="E808" s="304"/>
      <c r="F808" s="296"/>
      <c r="G808" s="304">
        <v>348</v>
      </c>
      <c r="H808" s="304">
        <v>1058995</v>
      </c>
      <c r="I808" s="69"/>
      <c r="J808" s="69"/>
      <c r="K808" s="304"/>
      <c r="L808" s="299"/>
      <c r="M808" s="299"/>
      <c r="N808" s="299"/>
      <c r="O808" s="299"/>
      <c r="P808" s="299"/>
      <c r="Q808" s="299"/>
    </row>
    <row r="809" spans="1:17" s="42" customFormat="1" x14ac:dyDescent="0.35">
      <c r="A809" s="288">
        <v>79</v>
      </c>
      <c r="B809" s="289" t="s">
        <v>818</v>
      </c>
      <c r="C809" s="343">
        <f t="shared" si="44"/>
        <v>1329830</v>
      </c>
      <c r="D809" s="69"/>
      <c r="E809" s="304"/>
      <c r="F809" s="296"/>
      <c r="G809" s="304">
        <v>437</v>
      </c>
      <c r="H809" s="304">
        <v>1329830</v>
      </c>
      <c r="I809" s="69"/>
      <c r="J809" s="69"/>
      <c r="K809" s="304"/>
      <c r="L809" s="299"/>
      <c r="M809" s="299"/>
      <c r="N809" s="299"/>
      <c r="O809" s="299"/>
      <c r="P809" s="299"/>
      <c r="Q809" s="299"/>
    </row>
    <row r="810" spans="1:17" s="42" customFormat="1" x14ac:dyDescent="0.35">
      <c r="A810" s="288">
        <v>80</v>
      </c>
      <c r="B810" s="289" t="s">
        <v>917</v>
      </c>
      <c r="C810" s="343">
        <f t="shared" si="44"/>
        <v>1171589</v>
      </c>
      <c r="D810" s="69"/>
      <c r="E810" s="304"/>
      <c r="F810" s="296"/>
      <c r="G810" s="304">
        <v>385</v>
      </c>
      <c r="H810" s="304">
        <v>1171589</v>
      </c>
      <c r="I810" s="69"/>
      <c r="J810" s="69"/>
      <c r="K810" s="304"/>
      <c r="L810" s="299"/>
      <c r="M810" s="299"/>
      <c r="N810" s="299"/>
      <c r="O810" s="299"/>
      <c r="P810" s="299"/>
      <c r="Q810" s="299"/>
    </row>
    <row r="811" spans="1:17" s="42" customFormat="1" x14ac:dyDescent="0.35">
      <c r="A811" s="288">
        <v>81</v>
      </c>
      <c r="B811" s="289" t="s">
        <v>577</v>
      </c>
      <c r="C811" s="343">
        <f t="shared" si="44"/>
        <v>4549419</v>
      </c>
      <c r="D811" s="69"/>
      <c r="E811" s="304"/>
      <c r="F811" s="296"/>
      <c r="G811" s="304">
        <v>1495</v>
      </c>
      <c r="H811" s="304">
        <v>4549419</v>
      </c>
      <c r="I811" s="69"/>
      <c r="J811" s="69"/>
      <c r="K811" s="304"/>
      <c r="L811" s="299"/>
      <c r="M811" s="299"/>
      <c r="N811" s="299"/>
      <c r="O811" s="299"/>
      <c r="P811" s="299"/>
      <c r="Q811" s="299"/>
    </row>
    <row r="812" spans="1:17" s="42" customFormat="1" x14ac:dyDescent="0.35">
      <c r="A812" s="288">
        <v>82</v>
      </c>
      <c r="B812" s="289" t="s">
        <v>578</v>
      </c>
      <c r="C812" s="343">
        <f t="shared" si="44"/>
        <v>1965836</v>
      </c>
      <c r="D812" s="69"/>
      <c r="E812" s="304"/>
      <c r="F812" s="296"/>
      <c r="G812" s="304">
        <v>646</v>
      </c>
      <c r="H812" s="304">
        <v>1965836</v>
      </c>
      <c r="I812" s="69"/>
      <c r="J812" s="69"/>
      <c r="K812" s="304"/>
      <c r="L812" s="299"/>
      <c r="M812" s="299"/>
      <c r="N812" s="299"/>
      <c r="O812" s="299"/>
      <c r="P812" s="299"/>
      <c r="Q812" s="299"/>
    </row>
    <row r="813" spans="1:17" s="42" customFormat="1" x14ac:dyDescent="0.35">
      <c r="A813" s="288">
        <v>83</v>
      </c>
      <c r="B813" s="289" t="s">
        <v>579</v>
      </c>
      <c r="C813" s="343">
        <f t="shared" si="44"/>
        <v>3458044</v>
      </c>
      <c r="D813" s="69"/>
      <c r="E813" s="304"/>
      <c r="F813" s="296"/>
      <c r="G813" s="304">
        <v>1340</v>
      </c>
      <c r="H813" s="304">
        <v>3458044</v>
      </c>
      <c r="I813" s="69"/>
      <c r="J813" s="69"/>
      <c r="K813" s="304"/>
      <c r="L813" s="299"/>
      <c r="M813" s="299"/>
      <c r="N813" s="299"/>
      <c r="O813" s="299"/>
      <c r="P813" s="299"/>
      <c r="Q813" s="299"/>
    </row>
    <row r="814" spans="1:17" s="42" customFormat="1" x14ac:dyDescent="0.35">
      <c r="A814" s="288">
        <v>84</v>
      </c>
      <c r="B814" s="289" t="s">
        <v>580</v>
      </c>
      <c r="C814" s="343">
        <f t="shared" si="44"/>
        <v>2130163</v>
      </c>
      <c r="D814" s="69"/>
      <c r="E814" s="304"/>
      <c r="F814" s="296"/>
      <c r="G814" s="304">
        <v>700</v>
      </c>
      <c r="H814" s="304">
        <v>2130163</v>
      </c>
      <c r="I814" s="69"/>
      <c r="J814" s="69"/>
      <c r="K814" s="304"/>
      <c r="L814" s="299"/>
      <c r="M814" s="299"/>
      <c r="N814" s="299"/>
      <c r="O814" s="299"/>
      <c r="P814" s="299"/>
      <c r="Q814" s="299"/>
    </row>
    <row r="815" spans="1:17" s="42" customFormat="1" x14ac:dyDescent="0.35">
      <c r="A815" s="288">
        <v>85</v>
      </c>
      <c r="B815" s="289" t="s">
        <v>581</v>
      </c>
      <c r="C815" s="343">
        <f t="shared" si="44"/>
        <v>1898888</v>
      </c>
      <c r="D815" s="69"/>
      <c r="E815" s="304"/>
      <c r="F815" s="296"/>
      <c r="G815" s="304">
        <v>624</v>
      </c>
      <c r="H815" s="304">
        <v>1898888</v>
      </c>
      <c r="I815" s="69"/>
      <c r="J815" s="69"/>
      <c r="K815" s="304"/>
      <c r="L815" s="299"/>
      <c r="M815" s="299"/>
      <c r="N815" s="299"/>
      <c r="O815" s="299"/>
      <c r="P815" s="299"/>
      <c r="Q815" s="299"/>
    </row>
    <row r="816" spans="1:17" s="42" customFormat="1" x14ac:dyDescent="0.35">
      <c r="A816" s="288">
        <v>86</v>
      </c>
      <c r="B816" s="289" t="s">
        <v>584</v>
      </c>
      <c r="C816" s="343">
        <f t="shared" si="44"/>
        <v>824677</v>
      </c>
      <c r="D816" s="69"/>
      <c r="E816" s="304"/>
      <c r="F816" s="296"/>
      <c r="G816" s="304">
        <v>271</v>
      </c>
      <c r="H816" s="304">
        <v>824677</v>
      </c>
      <c r="I816" s="69"/>
      <c r="J816" s="69"/>
      <c r="K816" s="304"/>
      <c r="L816" s="299"/>
      <c r="M816" s="299"/>
      <c r="N816" s="299"/>
      <c r="O816" s="299"/>
      <c r="P816" s="299"/>
      <c r="Q816" s="299"/>
    </row>
    <row r="817" spans="1:17" s="42" customFormat="1" x14ac:dyDescent="0.35">
      <c r="A817" s="288">
        <v>87</v>
      </c>
      <c r="B817" s="289" t="s">
        <v>585</v>
      </c>
      <c r="C817" s="343">
        <f t="shared" si="44"/>
        <v>1083340</v>
      </c>
      <c r="D817" s="69"/>
      <c r="E817" s="304"/>
      <c r="F817" s="296"/>
      <c r="G817" s="304">
        <v>356</v>
      </c>
      <c r="H817" s="304">
        <v>1083340</v>
      </c>
      <c r="I817" s="69"/>
      <c r="J817" s="69"/>
      <c r="K817" s="304"/>
      <c r="L817" s="299"/>
      <c r="M817" s="299"/>
      <c r="N817" s="299"/>
      <c r="O817" s="299"/>
      <c r="P817" s="299"/>
      <c r="Q817" s="299"/>
    </row>
    <row r="818" spans="1:17" s="42" customFormat="1" x14ac:dyDescent="0.35">
      <c r="A818" s="288">
        <v>88</v>
      </c>
      <c r="B818" s="289" t="s">
        <v>586</v>
      </c>
      <c r="C818" s="343">
        <f t="shared" si="44"/>
        <v>1555018</v>
      </c>
      <c r="D818" s="69"/>
      <c r="E818" s="304"/>
      <c r="F818" s="296"/>
      <c r="G818" s="304">
        <v>511</v>
      </c>
      <c r="H818" s="304">
        <v>1555018</v>
      </c>
      <c r="I818" s="69"/>
      <c r="J818" s="69"/>
      <c r="K818" s="304"/>
      <c r="L818" s="299"/>
      <c r="M818" s="299"/>
      <c r="N818" s="299"/>
      <c r="O818" s="299"/>
      <c r="P818" s="299"/>
      <c r="Q818" s="299"/>
    </row>
    <row r="819" spans="1:17" s="42" customFormat="1" x14ac:dyDescent="0.35">
      <c r="A819" s="288">
        <v>89</v>
      </c>
      <c r="B819" s="289" t="s">
        <v>1059</v>
      </c>
      <c r="C819" s="343">
        <f t="shared" si="44"/>
        <v>1366347</v>
      </c>
      <c r="D819" s="69"/>
      <c r="E819" s="304"/>
      <c r="F819" s="296"/>
      <c r="G819" s="304">
        <v>449</v>
      </c>
      <c r="H819" s="304">
        <v>1366347</v>
      </c>
      <c r="I819" s="69"/>
      <c r="J819" s="69"/>
      <c r="K819" s="304"/>
      <c r="L819" s="299"/>
      <c r="M819" s="299"/>
      <c r="N819" s="299"/>
      <c r="O819" s="299"/>
      <c r="P819" s="299"/>
      <c r="Q819" s="299"/>
    </row>
    <row r="820" spans="1:17" s="42" customFormat="1" x14ac:dyDescent="0.35">
      <c r="A820" s="288">
        <v>90</v>
      </c>
      <c r="B820" s="289" t="s">
        <v>919</v>
      </c>
      <c r="C820" s="343">
        <f t="shared" si="44"/>
        <v>1262882</v>
      </c>
      <c r="D820" s="69"/>
      <c r="E820" s="304"/>
      <c r="F820" s="296"/>
      <c r="G820" s="304">
        <v>415</v>
      </c>
      <c r="H820" s="304">
        <v>1262882</v>
      </c>
      <c r="I820" s="69"/>
      <c r="J820" s="69"/>
      <c r="K820" s="304"/>
      <c r="L820" s="299"/>
      <c r="M820" s="299"/>
      <c r="N820" s="299"/>
      <c r="O820" s="299"/>
      <c r="P820" s="299"/>
      <c r="Q820" s="299"/>
    </row>
    <row r="821" spans="1:17" s="42" customFormat="1" x14ac:dyDescent="0.35">
      <c r="A821" s="288">
        <v>91</v>
      </c>
      <c r="B821" s="289" t="s">
        <v>920</v>
      </c>
      <c r="C821" s="343">
        <f t="shared" si="44"/>
        <v>1262882</v>
      </c>
      <c r="D821" s="69"/>
      <c r="E821" s="304"/>
      <c r="F821" s="296"/>
      <c r="G821" s="304">
        <v>415</v>
      </c>
      <c r="H821" s="304">
        <v>1262882</v>
      </c>
      <c r="I821" s="69"/>
      <c r="J821" s="69"/>
      <c r="K821" s="304"/>
      <c r="L821" s="299"/>
      <c r="M821" s="299"/>
      <c r="N821" s="299"/>
      <c r="O821" s="299"/>
      <c r="P821" s="299"/>
      <c r="Q821" s="299"/>
    </row>
    <row r="822" spans="1:17" s="42" customFormat="1" x14ac:dyDescent="0.35">
      <c r="A822" s="288">
        <v>92</v>
      </c>
      <c r="B822" s="289" t="s">
        <v>921</v>
      </c>
      <c r="C822" s="343">
        <f t="shared" si="44"/>
        <v>553842</v>
      </c>
      <c r="D822" s="69"/>
      <c r="E822" s="304"/>
      <c r="F822" s="296"/>
      <c r="G822" s="304">
        <v>182</v>
      </c>
      <c r="H822" s="304">
        <v>553842</v>
      </c>
      <c r="I822" s="69"/>
      <c r="J822" s="69"/>
      <c r="K822" s="304"/>
      <c r="L822" s="299"/>
      <c r="M822" s="299"/>
      <c r="N822" s="299"/>
      <c r="O822" s="299"/>
      <c r="P822" s="299"/>
      <c r="Q822" s="299"/>
    </row>
    <row r="823" spans="1:17" s="42" customFormat="1" x14ac:dyDescent="0.35">
      <c r="A823" s="288">
        <v>93</v>
      </c>
      <c r="B823" s="289" t="s">
        <v>590</v>
      </c>
      <c r="C823" s="343">
        <f t="shared" si="44"/>
        <v>1062038</v>
      </c>
      <c r="D823" s="69"/>
      <c r="E823" s="304"/>
      <c r="F823" s="296"/>
      <c r="G823" s="304">
        <v>349</v>
      </c>
      <c r="H823" s="304">
        <v>1062038</v>
      </c>
      <c r="I823" s="69"/>
      <c r="J823" s="69"/>
      <c r="K823" s="304"/>
      <c r="L823" s="299"/>
      <c r="M823" s="299"/>
      <c r="N823" s="299"/>
      <c r="O823" s="299"/>
      <c r="P823" s="299"/>
      <c r="Q823" s="299"/>
    </row>
    <row r="824" spans="1:17" s="42" customFormat="1" x14ac:dyDescent="0.35">
      <c r="A824" s="288">
        <v>94</v>
      </c>
      <c r="B824" s="289" t="s">
        <v>729</v>
      </c>
      <c r="C824" s="343">
        <f t="shared" si="44"/>
        <v>794246</v>
      </c>
      <c r="D824" s="69"/>
      <c r="E824" s="304"/>
      <c r="F824" s="296"/>
      <c r="G824" s="304">
        <v>261</v>
      </c>
      <c r="H824" s="304">
        <v>794246</v>
      </c>
      <c r="I824" s="69"/>
      <c r="J824" s="69"/>
      <c r="K824" s="304"/>
      <c r="L824" s="299"/>
      <c r="M824" s="299"/>
      <c r="N824" s="299"/>
      <c r="O824" s="299"/>
      <c r="P824" s="299"/>
      <c r="Q824" s="299"/>
    </row>
    <row r="825" spans="1:17" s="42" customFormat="1" x14ac:dyDescent="0.35">
      <c r="A825" s="288">
        <v>95</v>
      </c>
      <c r="B825" s="289" t="s">
        <v>730</v>
      </c>
      <c r="C825" s="343">
        <f t="shared" si="44"/>
        <v>739470</v>
      </c>
      <c r="D825" s="69"/>
      <c r="E825" s="304"/>
      <c r="F825" s="296"/>
      <c r="G825" s="304">
        <v>243</v>
      </c>
      <c r="H825" s="304">
        <v>739470</v>
      </c>
      <c r="I825" s="69"/>
      <c r="J825" s="69"/>
      <c r="K825" s="304"/>
      <c r="L825" s="299"/>
      <c r="M825" s="299"/>
      <c r="N825" s="299"/>
      <c r="O825" s="299"/>
      <c r="P825" s="299"/>
      <c r="Q825" s="299"/>
    </row>
    <row r="826" spans="1:17" s="42" customFormat="1" x14ac:dyDescent="0.35">
      <c r="A826" s="288">
        <v>96</v>
      </c>
      <c r="B826" s="289" t="s">
        <v>732</v>
      </c>
      <c r="C826" s="343">
        <f t="shared" si="44"/>
        <v>639048</v>
      </c>
      <c r="D826" s="69"/>
      <c r="E826" s="304"/>
      <c r="F826" s="296"/>
      <c r="G826" s="304">
        <v>210</v>
      </c>
      <c r="H826" s="304">
        <v>639048</v>
      </c>
      <c r="I826" s="69"/>
      <c r="J826" s="69"/>
      <c r="K826" s="304"/>
      <c r="L826" s="299"/>
      <c r="M826" s="299"/>
      <c r="N826" s="299"/>
      <c r="O826" s="299"/>
      <c r="P826" s="299"/>
      <c r="Q826" s="299"/>
    </row>
    <row r="827" spans="1:17" s="42" customFormat="1" x14ac:dyDescent="0.35">
      <c r="A827" s="288">
        <v>97</v>
      </c>
      <c r="B827" s="289" t="s">
        <v>823</v>
      </c>
      <c r="C827" s="343">
        <f t="shared" si="44"/>
        <v>647738</v>
      </c>
      <c r="D827" s="69"/>
      <c r="E827" s="304"/>
      <c r="F827" s="296"/>
      <c r="G827" s="304">
        <v>251</v>
      </c>
      <c r="H827" s="304">
        <v>647738</v>
      </c>
      <c r="I827" s="69"/>
      <c r="J827" s="69"/>
      <c r="K827" s="304"/>
      <c r="L827" s="299"/>
      <c r="M827" s="299"/>
      <c r="N827" s="299"/>
      <c r="O827" s="299"/>
      <c r="P827" s="299"/>
      <c r="Q827" s="299"/>
    </row>
    <row r="828" spans="1:17" s="42" customFormat="1" x14ac:dyDescent="0.35">
      <c r="A828" s="288">
        <v>98</v>
      </c>
      <c r="B828" s="289" t="s">
        <v>591</v>
      </c>
      <c r="C828" s="343">
        <f t="shared" si="44"/>
        <v>1752819</v>
      </c>
      <c r="D828" s="69"/>
      <c r="E828" s="304"/>
      <c r="F828" s="296"/>
      <c r="G828" s="304">
        <v>576</v>
      </c>
      <c r="H828" s="304">
        <v>1752819</v>
      </c>
      <c r="I828" s="69"/>
      <c r="J828" s="69"/>
      <c r="K828" s="304"/>
      <c r="L828" s="299"/>
      <c r="M828" s="299"/>
      <c r="N828" s="299"/>
      <c r="O828" s="299"/>
      <c r="P828" s="299"/>
      <c r="Q828" s="299"/>
    </row>
    <row r="829" spans="1:17" s="42" customFormat="1" x14ac:dyDescent="0.35">
      <c r="A829" s="288">
        <v>99</v>
      </c>
      <c r="B829" s="289" t="s">
        <v>880</v>
      </c>
      <c r="C829" s="343">
        <f t="shared" si="44"/>
        <v>1212896</v>
      </c>
      <c r="D829" s="69"/>
      <c r="E829" s="304"/>
      <c r="F829" s="296"/>
      <c r="G829" s="304">
        <v>470</v>
      </c>
      <c r="H829" s="304">
        <v>1212896</v>
      </c>
      <c r="I829" s="69"/>
      <c r="J829" s="69"/>
      <c r="K829" s="304"/>
      <c r="L829" s="299"/>
      <c r="M829" s="299"/>
      <c r="N829" s="299"/>
      <c r="O829" s="299"/>
      <c r="P829" s="299"/>
      <c r="Q829" s="299"/>
    </row>
    <row r="830" spans="1:17" s="42" customFormat="1" x14ac:dyDescent="0.35">
      <c r="A830" s="288">
        <v>100</v>
      </c>
      <c r="B830" s="289" t="s">
        <v>734</v>
      </c>
      <c r="C830" s="343">
        <f t="shared" si="44"/>
        <v>2487727</v>
      </c>
      <c r="D830" s="69"/>
      <c r="E830" s="304"/>
      <c r="F830" s="296"/>
      <c r="G830" s="304">
        <v>964</v>
      </c>
      <c r="H830" s="304">
        <v>2487727</v>
      </c>
      <c r="I830" s="69"/>
      <c r="J830" s="69"/>
      <c r="K830" s="304"/>
      <c r="L830" s="299"/>
      <c r="M830" s="299"/>
      <c r="N830" s="299"/>
      <c r="O830" s="299"/>
      <c r="P830" s="299"/>
      <c r="Q830" s="299"/>
    </row>
    <row r="831" spans="1:17" s="42" customFormat="1" x14ac:dyDescent="0.35">
      <c r="A831" s="288">
        <v>101</v>
      </c>
      <c r="B831" s="289" t="s">
        <v>1061</v>
      </c>
      <c r="C831" s="343">
        <f t="shared" si="44"/>
        <v>1858053</v>
      </c>
      <c r="D831" s="69"/>
      <c r="E831" s="304"/>
      <c r="F831" s="296"/>
      <c r="G831" s="304">
        <v>720</v>
      </c>
      <c r="H831" s="304">
        <v>1858053</v>
      </c>
      <c r="I831" s="69"/>
      <c r="J831" s="69"/>
      <c r="K831" s="304"/>
      <c r="L831" s="299"/>
      <c r="M831" s="299"/>
      <c r="N831" s="299"/>
      <c r="O831" s="299"/>
      <c r="P831" s="299"/>
      <c r="Q831" s="299"/>
    </row>
    <row r="832" spans="1:17" s="42" customFormat="1" x14ac:dyDescent="0.35">
      <c r="A832" s="288">
        <v>102</v>
      </c>
      <c r="B832" s="289" t="s">
        <v>593</v>
      </c>
      <c r="C832" s="343">
        <f t="shared" si="44"/>
        <v>3303206</v>
      </c>
      <c r="D832" s="69"/>
      <c r="E832" s="304"/>
      <c r="F832" s="296"/>
      <c r="G832" s="304">
        <v>1280</v>
      </c>
      <c r="H832" s="304">
        <v>3303206</v>
      </c>
      <c r="I832" s="69"/>
      <c r="J832" s="69"/>
      <c r="K832" s="304"/>
      <c r="L832" s="299"/>
      <c r="M832" s="299"/>
      <c r="N832" s="299"/>
      <c r="O832" s="299"/>
      <c r="P832" s="299"/>
      <c r="Q832" s="299"/>
    </row>
    <row r="833" spans="1:17" s="42" customFormat="1" x14ac:dyDescent="0.35">
      <c r="A833" s="288">
        <v>103</v>
      </c>
      <c r="B833" s="289" t="s">
        <v>594</v>
      </c>
      <c r="C833" s="343">
        <f t="shared" si="44"/>
        <v>3904493</v>
      </c>
      <c r="D833" s="69"/>
      <c r="E833" s="304"/>
      <c r="F833" s="296"/>
      <c r="G833" s="304">
        <v>1513</v>
      </c>
      <c r="H833" s="304">
        <v>3904493</v>
      </c>
      <c r="I833" s="69"/>
      <c r="J833" s="69"/>
      <c r="K833" s="304"/>
      <c r="L833" s="299"/>
      <c r="M833" s="299"/>
      <c r="N833" s="299"/>
      <c r="O833" s="299"/>
      <c r="P833" s="299"/>
      <c r="Q833" s="299"/>
    </row>
    <row r="834" spans="1:17" s="42" customFormat="1" x14ac:dyDescent="0.35">
      <c r="A834" s="288">
        <v>104</v>
      </c>
      <c r="B834" s="289" t="s">
        <v>737</v>
      </c>
      <c r="C834" s="343">
        <f t="shared" si="44"/>
        <v>3896751</v>
      </c>
      <c r="D834" s="69"/>
      <c r="E834" s="304"/>
      <c r="F834" s="296"/>
      <c r="G834" s="304">
        <v>1510</v>
      </c>
      <c r="H834" s="304">
        <v>3896751</v>
      </c>
      <c r="I834" s="69"/>
      <c r="J834" s="69"/>
      <c r="K834" s="304"/>
      <c r="L834" s="299"/>
      <c r="M834" s="299"/>
      <c r="N834" s="299"/>
      <c r="O834" s="299"/>
      <c r="P834" s="299"/>
      <c r="Q834" s="299"/>
    </row>
    <row r="835" spans="1:17" s="42" customFormat="1" x14ac:dyDescent="0.35">
      <c r="A835" s="288">
        <v>105</v>
      </c>
      <c r="B835" s="289" t="s">
        <v>739</v>
      </c>
      <c r="C835" s="343">
        <f t="shared" si="44"/>
        <v>1092469</v>
      </c>
      <c r="D835" s="69"/>
      <c r="E835" s="304"/>
      <c r="F835" s="296"/>
      <c r="G835" s="304">
        <v>359</v>
      </c>
      <c r="H835" s="304">
        <v>1092469</v>
      </c>
      <c r="I835" s="69"/>
      <c r="J835" s="69"/>
      <c r="K835" s="304"/>
      <c r="L835" s="299"/>
      <c r="M835" s="299"/>
      <c r="N835" s="299"/>
      <c r="O835" s="299"/>
      <c r="P835" s="299"/>
      <c r="Q835" s="299"/>
    </row>
    <row r="836" spans="1:17" s="42" customFormat="1" x14ac:dyDescent="0.35">
      <c r="A836" s="288">
        <v>106</v>
      </c>
      <c r="B836" s="289" t="s">
        <v>740</v>
      </c>
      <c r="C836" s="343">
        <f t="shared" si="44"/>
        <v>1375476</v>
      </c>
      <c r="D836" s="69"/>
      <c r="E836" s="304"/>
      <c r="F836" s="296"/>
      <c r="G836" s="304">
        <v>452</v>
      </c>
      <c r="H836" s="304">
        <v>1375476</v>
      </c>
      <c r="I836" s="69"/>
      <c r="J836" s="69"/>
      <c r="K836" s="304"/>
      <c r="L836" s="299"/>
      <c r="M836" s="299"/>
      <c r="N836" s="299"/>
      <c r="O836" s="299"/>
      <c r="P836" s="299"/>
      <c r="Q836" s="299"/>
    </row>
    <row r="837" spans="1:17" s="42" customFormat="1" x14ac:dyDescent="0.35">
      <c r="A837" s="288">
        <v>107</v>
      </c>
      <c r="B837" s="289" t="s">
        <v>825</v>
      </c>
      <c r="C837" s="343">
        <f t="shared" si="44"/>
        <v>852199</v>
      </c>
      <c r="D837" s="69"/>
      <c r="E837" s="304"/>
      <c r="F837" s="296"/>
      <c r="G837" s="304">
        <v>280.04399999999998</v>
      </c>
      <c r="H837" s="304">
        <v>852199</v>
      </c>
      <c r="I837" s="69"/>
      <c r="J837" s="69"/>
      <c r="K837" s="304"/>
      <c r="L837" s="299"/>
      <c r="M837" s="299"/>
      <c r="N837" s="299"/>
      <c r="O837" s="299"/>
      <c r="P837" s="299"/>
      <c r="Q837" s="299"/>
    </row>
    <row r="838" spans="1:17" s="42" customFormat="1" x14ac:dyDescent="0.35">
      <c r="A838" s="288">
        <v>108</v>
      </c>
      <c r="B838" s="289" t="s">
        <v>826</v>
      </c>
      <c r="C838" s="343">
        <f t="shared" si="44"/>
        <v>851468</v>
      </c>
      <c r="D838" s="69"/>
      <c r="E838" s="304"/>
      <c r="F838" s="296"/>
      <c r="G838" s="304">
        <v>279.80399999999997</v>
      </c>
      <c r="H838" s="304">
        <v>851468</v>
      </c>
      <c r="I838" s="69"/>
      <c r="J838" s="69"/>
      <c r="K838" s="304"/>
      <c r="L838" s="299"/>
      <c r="M838" s="299"/>
      <c r="N838" s="299"/>
      <c r="O838" s="299"/>
      <c r="P838" s="299"/>
      <c r="Q838" s="299"/>
    </row>
    <row r="839" spans="1:17" s="42" customFormat="1" x14ac:dyDescent="0.35">
      <c r="A839" s="288">
        <v>109</v>
      </c>
      <c r="B839" s="289" t="s">
        <v>827</v>
      </c>
      <c r="C839" s="343">
        <f t="shared" si="44"/>
        <v>1335429</v>
      </c>
      <c r="D839" s="69"/>
      <c r="E839" s="304"/>
      <c r="F839" s="296"/>
      <c r="G839" s="304">
        <v>438.84</v>
      </c>
      <c r="H839" s="304">
        <v>1335429</v>
      </c>
      <c r="I839" s="69"/>
      <c r="J839" s="69"/>
      <c r="K839" s="304"/>
      <c r="L839" s="299"/>
      <c r="M839" s="299"/>
      <c r="N839" s="299"/>
      <c r="O839" s="299"/>
      <c r="P839" s="299"/>
      <c r="Q839" s="299"/>
    </row>
    <row r="840" spans="1:17" s="42" customFormat="1" x14ac:dyDescent="0.35">
      <c r="A840" s="288">
        <v>110</v>
      </c>
      <c r="B840" s="289" t="s">
        <v>741</v>
      </c>
      <c r="C840" s="343">
        <f t="shared" si="44"/>
        <v>948823</v>
      </c>
      <c r="D840" s="69"/>
      <c r="E840" s="304"/>
      <c r="F840" s="296"/>
      <c r="G840" s="304">
        <v>311.79599999999999</v>
      </c>
      <c r="H840" s="304">
        <v>948823</v>
      </c>
      <c r="I840" s="69"/>
      <c r="J840" s="69"/>
      <c r="K840" s="304"/>
      <c r="L840" s="299"/>
      <c r="M840" s="299"/>
      <c r="N840" s="299"/>
      <c r="O840" s="299"/>
      <c r="P840" s="299"/>
      <c r="Q840" s="299"/>
    </row>
    <row r="841" spans="1:17" s="42" customFormat="1" x14ac:dyDescent="0.35">
      <c r="A841" s="288">
        <v>111</v>
      </c>
      <c r="B841" s="289" t="s">
        <v>742</v>
      </c>
      <c r="C841" s="343">
        <f t="shared" si="44"/>
        <v>809017</v>
      </c>
      <c r="D841" s="69"/>
      <c r="E841" s="304"/>
      <c r="F841" s="296"/>
      <c r="G841" s="304">
        <v>265.85399999999998</v>
      </c>
      <c r="H841" s="304">
        <v>809017</v>
      </c>
      <c r="I841" s="69"/>
      <c r="J841" s="69"/>
      <c r="K841" s="304"/>
      <c r="L841" s="299"/>
      <c r="M841" s="299"/>
      <c r="N841" s="299"/>
      <c r="O841" s="299"/>
      <c r="P841" s="299"/>
      <c r="Q841" s="299"/>
    </row>
    <row r="842" spans="1:17" s="42" customFormat="1" x14ac:dyDescent="0.35">
      <c r="A842" s="288">
        <v>112</v>
      </c>
      <c r="B842" s="289" t="s">
        <v>596</v>
      </c>
      <c r="C842" s="343">
        <f t="shared" si="44"/>
        <v>1476148</v>
      </c>
      <c r="D842" s="69"/>
      <c r="E842" s="304"/>
      <c r="F842" s="296"/>
      <c r="G842" s="304">
        <v>485.08199999999999</v>
      </c>
      <c r="H842" s="304">
        <v>1476148</v>
      </c>
      <c r="I842" s="69"/>
      <c r="J842" s="69"/>
      <c r="K842" s="304"/>
      <c r="L842" s="299"/>
      <c r="M842" s="299"/>
      <c r="N842" s="299"/>
      <c r="O842" s="299"/>
      <c r="P842" s="299"/>
      <c r="Q842" s="299"/>
    </row>
    <row r="843" spans="1:17" s="42" customFormat="1" x14ac:dyDescent="0.35">
      <c r="A843" s="288">
        <v>113</v>
      </c>
      <c r="B843" s="289" t="s">
        <v>597</v>
      </c>
      <c r="C843" s="343">
        <f t="shared" si="44"/>
        <v>1241087</v>
      </c>
      <c r="D843" s="69"/>
      <c r="E843" s="304"/>
      <c r="F843" s="296"/>
      <c r="G843" s="304">
        <v>407.83800000000002</v>
      </c>
      <c r="H843" s="304">
        <v>1241087</v>
      </c>
      <c r="I843" s="69"/>
      <c r="J843" s="69"/>
      <c r="K843" s="304"/>
      <c r="L843" s="299"/>
      <c r="M843" s="299"/>
      <c r="N843" s="299"/>
      <c r="O843" s="299"/>
      <c r="P843" s="299"/>
      <c r="Q843" s="299"/>
    </row>
    <row r="844" spans="1:17" s="42" customFormat="1" x14ac:dyDescent="0.35">
      <c r="A844" s="288">
        <v>114</v>
      </c>
      <c r="B844" s="289" t="s">
        <v>743</v>
      </c>
      <c r="C844" s="343">
        <f t="shared" si="44"/>
        <v>2966264</v>
      </c>
      <c r="D844" s="69"/>
      <c r="E844" s="304"/>
      <c r="F844" s="296"/>
      <c r="G844" s="304">
        <v>974.75399999999991</v>
      </c>
      <c r="H844" s="304">
        <v>2966264</v>
      </c>
      <c r="I844" s="69"/>
      <c r="J844" s="69"/>
      <c r="K844" s="304"/>
      <c r="L844" s="299"/>
      <c r="M844" s="299"/>
      <c r="N844" s="299"/>
      <c r="O844" s="299"/>
      <c r="P844" s="299"/>
      <c r="Q844" s="299"/>
    </row>
    <row r="845" spans="1:17" s="42" customFormat="1" x14ac:dyDescent="0.35">
      <c r="A845" s="288">
        <v>115</v>
      </c>
      <c r="B845" s="289" t="s">
        <v>744</v>
      </c>
      <c r="C845" s="343">
        <f t="shared" si="44"/>
        <v>1877872</v>
      </c>
      <c r="D845" s="69"/>
      <c r="E845" s="304"/>
      <c r="F845" s="296"/>
      <c r="G845" s="304">
        <v>617.09399999999994</v>
      </c>
      <c r="H845" s="304">
        <v>1877872</v>
      </c>
      <c r="I845" s="69"/>
      <c r="J845" s="69"/>
      <c r="K845" s="304"/>
      <c r="L845" s="299"/>
      <c r="M845" s="299"/>
      <c r="N845" s="299"/>
      <c r="O845" s="299"/>
      <c r="P845" s="299"/>
      <c r="Q845" s="299"/>
    </row>
    <row r="846" spans="1:17" s="42" customFormat="1" x14ac:dyDescent="0.35">
      <c r="A846" s="288">
        <v>116</v>
      </c>
      <c r="B846" s="289" t="s">
        <v>881</v>
      </c>
      <c r="C846" s="343">
        <f t="shared" si="44"/>
        <v>551931</v>
      </c>
      <c r="D846" s="69"/>
      <c r="E846" s="304"/>
      <c r="F846" s="296"/>
      <c r="G846" s="304">
        <v>181.37200000000001</v>
      </c>
      <c r="H846" s="304">
        <v>551931</v>
      </c>
      <c r="I846" s="69"/>
      <c r="J846" s="69"/>
      <c r="K846" s="304"/>
      <c r="L846" s="299"/>
      <c r="M846" s="299"/>
      <c r="N846" s="299"/>
      <c r="O846" s="299"/>
      <c r="P846" s="299"/>
      <c r="Q846" s="299"/>
    </row>
    <row r="847" spans="1:17" s="42" customFormat="1" x14ac:dyDescent="0.35">
      <c r="A847" s="288">
        <v>117</v>
      </c>
      <c r="B847" s="289" t="s">
        <v>882</v>
      </c>
      <c r="C847" s="343">
        <f t="shared" si="44"/>
        <v>4023202</v>
      </c>
      <c r="D847" s="69"/>
      <c r="E847" s="304"/>
      <c r="F847" s="296"/>
      <c r="G847" s="304">
        <v>1559</v>
      </c>
      <c r="H847" s="304">
        <v>4023202</v>
      </c>
      <c r="I847" s="69"/>
      <c r="J847" s="69"/>
      <c r="K847" s="304"/>
      <c r="L847" s="299"/>
      <c r="M847" s="299"/>
      <c r="N847" s="299"/>
      <c r="O847" s="299"/>
      <c r="P847" s="299"/>
      <c r="Q847" s="299"/>
    </row>
    <row r="848" spans="1:17" s="42" customFormat="1" x14ac:dyDescent="0.35">
      <c r="A848" s="288">
        <v>118</v>
      </c>
      <c r="B848" s="289" t="s">
        <v>883</v>
      </c>
      <c r="C848" s="343">
        <f t="shared" si="44"/>
        <v>563689</v>
      </c>
      <c r="D848" s="69"/>
      <c r="E848" s="304"/>
      <c r="F848" s="296"/>
      <c r="G848" s="304">
        <v>185.23599999999996</v>
      </c>
      <c r="H848" s="304">
        <v>563689</v>
      </c>
      <c r="I848" s="69"/>
      <c r="J848" s="69"/>
      <c r="K848" s="304"/>
      <c r="L848" s="299"/>
      <c r="M848" s="299"/>
      <c r="N848" s="299"/>
      <c r="O848" s="299"/>
      <c r="P848" s="299"/>
      <c r="Q848" s="299"/>
    </row>
    <row r="849" spans="1:17" s="42" customFormat="1" x14ac:dyDescent="0.35">
      <c r="A849" s="288">
        <v>119</v>
      </c>
      <c r="B849" s="289" t="s">
        <v>923</v>
      </c>
      <c r="C849" s="343">
        <f t="shared" si="44"/>
        <v>549618</v>
      </c>
      <c r="D849" s="69"/>
      <c r="E849" s="304"/>
      <c r="F849" s="296"/>
      <c r="G849" s="304">
        <v>180.61199999999999</v>
      </c>
      <c r="H849" s="304">
        <v>549618</v>
      </c>
      <c r="I849" s="69"/>
      <c r="J849" s="69"/>
      <c r="K849" s="304"/>
      <c r="L849" s="299"/>
      <c r="M849" s="299"/>
      <c r="N849" s="299"/>
      <c r="O849" s="299"/>
      <c r="P849" s="299"/>
      <c r="Q849" s="299"/>
    </row>
    <row r="850" spans="1:17" s="42" customFormat="1" x14ac:dyDescent="0.35">
      <c r="A850" s="288">
        <v>120</v>
      </c>
      <c r="B850" s="289" t="s">
        <v>961</v>
      </c>
      <c r="C850" s="343">
        <f t="shared" si="44"/>
        <v>1109194</v>
      </c>
      <c r="D850" s="69"/>
      <c r="E850" s="304"/>
      <c r="F850" s="296"/>
      <c r="G850" s="304">
        <v>364.49599999999998</v>
      </c>
      <c r="H850" s="304">
        <v>1109194</v>
      </c>
      <c r="I850" s="69"/>
      <c r="J850" s="69"/>
      <c r="K850" s="304"/>
      <c r="L850" s="299"/>
      <c r="M850" s="299"/>
      <c r="N850" s="299"/>
      <c r="O850" s="299"/>
      <c r="P850" s="299"/>
      <c r="Q850" s="299"/>
    </row>
    <row r="851" spans="1:17" s="42" customFormat="1" x14ac:dyDescent="0.35">
      <c r="A851" s="288">
        <v>121</v>
      </c>
      <c r="B851" s="289" t="s">
        <v>962</v>
      </c>
      <c r="C851" s="343">
        <f t="shared" si="44"/>
        <v>1136155</v>
      </c>
      <c r="D851" s="69"/>
      <c r="E851" s="304"/>
      <c r="F851" s="296"/>
      <c r="G851" s="304">
        <v>373.35599999999999</v>
      </c>
      <c r="H851" s="304">
        <v>1136155</v>
      </c>
      <c r="I851" s="69"/>
      <c r="J851" s="69"/>
      <c r="K851" s="304"/>
      <c r="L851" s="299"/>
      <c r="M851" s="299"/>
      <c r="N851" s="299"/>
      <c r="O851" s="299"/>
      <c r="P851" s="299"/>
      <c r="Q851" s="299"/>
    </row>
    <row r="852" spans="1:17" s="42" customFormat="1" x14ac:dyDescent="0.35">
      <c r="A852" s="288">
        <v>122</v>
      </c>
      <c r="B852" s="289" t="s">
        <v>991</v>
      </c>
      <c r="C852" s="343">
        <f t="shared" si="44"/>
        <v>1602953</v>
      </c>
      <c r="D852" s="69"/>
      <c r="E852" s="304"/>
      <c r="F852" s="296"/>
      <c r="G852" s="304">
        <v>526.75199999999995</v>
      </c>
      <c r="H852" s="304">
        <v>1602953</v>
      </c>
      <c r="I852" s="69"/>
      <c r="J852" s="69"/>
      <c r="K852" s="304"/>
      <c r="L852" s="299"/>
      <c r="M852" s="299"/>
      <c r="N852" s="299"/>
      <c r="O852" s="299"/>
      <c r="P852" s="299"/>
      <c r="Q852" s="299"/>
    </row>
    <row r="853" spans="1:17" s="42" customFormat="1" x14ac:dyDescent="0.35">
      <c r="A853" s="288">
        <v>123</v>
      </c>
      <c r="B853" s="289" t="s">
        <v>599</v>
      </c>
      <c r="C853" s="343">
        <f t="shared" si="44"/>
        <v>3354819</v>
      </c>
      <c r="D853" s="69"/>
      <c r="E853" s="304"/>
      <c r="F853" s="296"/>
      <c r="G853" s="304">
        <v>1300</v>
      </c>
      <c r="H853" s="304">
        <v>3354819</v>
      </c>
      <c r="I853" s="69"/>
      <c r="J853" s="69"/>
      <c r="K853" s="304"/>
      <c r="L853" s="299"/>
      <c r="M853" s="299"/>
      <c r="N853" s="299"/>
      <c r="O853" s="299"/>
      <c r="P853" s="299"/>
      <c r="Q853" s="299"/>
    </row>
    <row r="854" spans="1:17" s="42" customFormat="1" x14ac:dyDescent="0.35">
      <c r="A854" s="288">
        <v>124</v>
      </c>
      <c r="B854" s="289" t="s">
        <v>745</v>
      </c>
      <c r="C854" s="343">
        <f t="shared" si="44"/>
        <v>2430953</v>
      </c>
      <c r="D854" s="69"/>
      <c r="E854" s="304"/>
      <c r="F854" s="296"/>
      <c r="G854" s="304">
        <v>942</v>
      </c>
      <c r="H854" s="304">
        <v>2430953</v>
      </c>
      <c r="I854" s="69"/>
      <c r="J854" s="69"/>
      <c r="K854" s="304"/>
      <c r="L854" s="299"/>
      <c r="M854" s="299"/>
      <c r="N854" s="299"/>
      <c r="O854" s="299"/>
      <c r="P854" s="299"/>
      <c r="Q854" s="299"/>
    </row>
    <row r="855" spans="1:17" s="42" customFormat="1" x14ac:dyDescent="0.35">
      <c r="A855" s="288">
        <v>125</v>
      </c>
      <c r="B855" s="289" t="s">
        <v>746</v>
      </c>
      <c r="C855" s="343">
        <f t="shared" si="44"/>
        <v>2399985</v>
      </c>
      <c r="D855" s="69"/>
      <c r="E855" s="304"/>
      <c r="F855" s="296"/>
      <c r="G855" s="304">
        <v>930</v>
      </c>
      <c r="H855" s="304">
        <v>2399985</v>
      </c>
      <c r="I855" s="69"/>
      <c r="J855" s="69"/>
      <c r="K855" s="304"/>
      <c r="L855" s="299"/>
      <c r="M855" s="299"/>
      <c r="N855" s="299"/>
      <c r="O855" s="299"/>
      <c r="P855" s="299"/>
      <c r="Q855" s="299"/>
    </row>
    <row r="856" spans="1:17" s="42" customFormat="1" x14ac:dyDescent="0.35">
      <c r="A856" s="288">
        <v>126</v>
      </c>
      <c r="B856" s="289" t="s">
        <v>1031</v>
      </c>
      <c r="C856" s="343">
        <f t="shared" si="44"/>
        <v>859977</v>
      </c>
      <c r="D856" s="69"/>
      <c r="E856" s="304"/>
      <c r="F856" s="296"/>
      <c r="G856" s="304">
        <v>282.60000000000002</v>
      </c>
      <c r="H856" s="304">
        <v>859977</v>
      </c>
      <c r="I856" s="69"/>
      <c r="J856" s="69"/>
      <c r="K856" s="304"/>
      <c r="L856" s="299"/>
      <c r="M856" s="299"/>
      <c r="N856" s="299"/>
      <c r="O856" s="299"/>
      <c r="P856" s="299"/>
      <c r="Q856" s="299"/>
    </row>
    <row r="857" spans="1:17" s="42" customFormat="1" x14ac:dyDescent="0.35">
      <c r="A857" s="288">
        <v>127</v>
      </c>
      <c r="B857" s="289" t="s">
        <v>600</v>
      </c>
      <c r="C857" s="343">
        <f t="shared" si="44"/>
        <v>1088628</v>
      </c>
      <c r="D857" s="69"/>
      <c r="E857" s="304"/>
      <c r="F857" s="296"/>
      <c r="G857" s="304">
        <v>357.738</v>
      </c>
      <c r="H857" s="304">
        <v>1088628</v>
      </c>
      <c r="I857" s="69"/>
      <c r="J857" s="69"/>
      <c r="K857" s="304"/>
      <c r="L857" s="299"/>
      <c r="M857" s="299"/>
      <c r="N857" s="299"/>
      <c r="O857" s="299"/>
      <c r="P857" s="299"/>
      <c r="Q857" s="299"/>
    </row>
    <row r="858" spans="1:17" s="42" customFormat="1" x14ac:dyDescent="0.35">
      <c r="A858" s="288">
        <v>128</v>
      </c>
      <c r="B858" s="292" t="s">
        <v>183</v>
      </c>
      <c r="C858" s="343">
        <f t="shared" si="44"/>
        <v>3401270</v>
      </c>
      <c r="D858" s="69"/>
      <c r="E858" s="304"/>
      <c r="F858" s="296"/>
      <c r="G858" s="304">
        <v>1318</v>
      </c>
      <c r="H858" s="297">
        <v>3401270</v>
      </c>
      <c r="I858" s="69"/>
      <c r="J858" s="69"/>
      <c r="K858" s="304"/>
      <c r="L858" s="299"/>
      <c r="M858" s="299"/>
      <c r="N858" s="299"/>
      <c r="O858" s="299"/>
      <c r="P858" s="299"/>
      <c r="Q858" s="299"/>
    </row>
    <row r="859" spans="1:17" s="42" customFormat="1" x14ac:dyDescent="0.35">
      <c r="A859" s="288">
        <v>129</v>
      </c>
      <c r="B859" s="292" t="s">
        <v>1733</v>
      </c>
      <c r="C859" s="343">
        <f t="shared" si="44"/>
        <v>1825854</v>
      </c>
      <c r="D859" s="69"/>
      <c r="E859" s="304"/>
      <c r="F859" s="296"/>
      <c r="G859" s="304">
        <v>600</v>
      </c>
      <c r="H859" s="297">
        <v>1825854</v>
      </c>
      <c r="I859" s="69"/>
      <c r="J859" s="69"/>
      <c r="K859" s="304"/>
      <c r="L859" s="299"/>
      <c r="M859" s="299"/>
      <c r="N859" s="299"/>
      <c r="O859" s="299"/>
      <c r="P859" s="299"/>
      <c r="Q859" s="299"/>
    </row>
    <row r="860" spans="1:17" s="42" customFormat="1" x14ac:dyDescent="0.35">
      <c r="A860" s="288">
        <v>130</v>
      </c>
      <c r="B860" s="292" t="s">
        <v>1734</v>
      </c>
      <c r="C860" s="343">
        <f t="shared" ref="C860:C880" si="45">F860+H860</f>
        <v>3119167</v>
      </c>
      <c r="D860" s="69"/>
      <c r="E860" s="304"/>
      <c r="F860" s="296"/>
      <c r="G860" s="304">
        <v>1025</v>
      </c>
      <c r="H860" s="297">
        <v>3119167</v>
      </c>
      <c r="I860" s="69"/>
      <c r="J860" s="69"/>
      <c r="K860" s="304"/>
      <c r="L860" s="299"/>
      <c r="M860" s="299"/>
      <c r="N860" s="299"/>
      <c r="O860" s="299"/>
      <c r="P860" s="299"/>
      <c r="Q860" s="299"/>
    </row>
    <row r="861" spans="1:17" s="42" customFormat="1" x14ac:dyDescent="0.35">
      <c r="A861" s="288">
        <v>131</v>
      </c>
      <c r="B861" s="292" t="s">
        <v>1735</v>
      </c>
      <c r="C861" s="343">
        <f t="shared" si="45"/>
        <v>3484338</v>
      </c>
      <c r="D861" s="69"/>
      <c r="E861" s="304"/>
      <c r="F861" s="296"/>
      <c r="G861" s="304">
        <v>1145</v>
      </c>
      <c r="H861" s="297">
        <v>3484338</v>
      </c>
      <c r="I861" s="69"/>
      <c r="J861" s="69"/>
      <c r="K861" s="304"/>
      <c r="L861" s="299"/>
      <c r="M861" s="299"/>
      <c r="N861" s="299"/>
      <c r="O861" s="299"/>
      <c r="P861" s="299"/>
      <c r="Q861" s="299"/>
    </row>
    <row r="862" spans="1:17" s="42" customFormat="1" x14ac:dyDescent="0.35">
      <c r="A862" s="288">
        <v>132</v>
      </c>
      <c r="B862" s="292" t="s">
        <v>1736</v>
      </c>
      <c r="C862" s="343">
        <f>F862+H862</f>
        <v>2890935</v>
      </c>
      <c r="D862" s="69"/>
      <c r="E862" s="304"/>
      <c r="F862" s="296"/>
      <c r="G862" s="304">
        <v>950</v>
      </c>
      <c r="H862" s="297">
        <v>2890935</v>
      </c>
      <c r="I862" s="69"/>
      <c r="J862" s="69"/>
      <c r="K862" s="304"/>
      <c r="L862" s="299"/>
      <c r="M862" s="299"/>
      <c r="N862" s="299"/>
      <c r="O862" s="299"/>
      <c r="P862" s="299"/>
      <c r="Q862" s="299"/>
    </row>
    <row r="863" spans="1:17" s="42" customFormat="1" x14ac:dyDescent="0.35">
      <c r="A863" s="288">
        <v>133</v>
      </c>
      <c r="B863" s="292" t="s">
        <v>1737</v>
      </c>
      <c r="C863" s="343">
        <f t="shared" si="45"/>
        <v>5548354</v>
      </c>
      <c r="D863" s="69"/>
      <c r="E863" s="304"/>
      <c r="F863" s="296"/>
      <c r="G863" s="304">
        <v>2150</v>
      </c>
      <c r="H863" s="297">
        <v>5548354</v>
      </c>
      <c r="I863" s="69"/>
      <c r="J863" s="69"/>
      <c r="K863" s="304"/>
      <c r="L863" s="299"/>
      <c r="M863" s="299"/>
      <c r="N863" s="299"/>
      <c r="O863" s="299"/>
      <c r="P863" s="299"/>
      <c r="Q863" s="299"/>
    </row>
    <row r="864" spans="1:17" s="42" customFormat="1" x14ac:dyDescent="0.35">
      <c r="A864" s="288">
        <v>134</v>
      </c>
      <c r="B864" s="292" t="s">
        <v>1738</v>
      </c>
      <c r="C864" s="343">
        <f>F864+H864</f>
        <v>3401270</v>
      </c>
      <c r="D864" s="69"/>
      <c r="E864" s="304"/>
      <c r="F864" s="296"/>
      <c r="G864" s="304">
        <v>1318</v>
      </c>
      <c r="H864" s="297">
        <v>3401270</v>
      </c>
      <c r="I864" s="69"/>
      <c r="J864" s="69"/>
      <c r="K864" s="304"/>
      <c r="L864" s="299"/>
      <c r="M864" s="299"/>
      <c r="N864" s="299"/>
      <c r="O864" s="299"/>
      <c r="P864" s="299"/>
      <c r="Q864" s="299"/>
    </row>
    <row r="865" spans="1:17" s="42" customFormat="1" x14ac:dyDescent="0.35">
      <c r="A865" s="288">
        <v>135</v>
      </c>
      <c r="B865" s="292" t="s">
        <v>1739</v>
      </c>
      <c r="C865" s="343">
        <f>F865+H865</f>
        <v>2443856</v>
      </c>
      <c r="D865" s="69"/>
      <c r="E865" s="304"/>
      <c r="F865" s="296"/>
      <c r="G865" s="304">
        <v>947</v>
      </c>
      <c r="H865" s="297">
        <v>2443856</v>
      </c>
      <c r="I865" s="69"/>
      <c r="J865" s="69"/>
      <c r="K865" s="304"/>
      <c r="L865" s="299"/>
      <c r="M865" s="299"/>
      <c r="N865" s="299"/>
      <c r="O865" s="299"/>
      <c r="P865" s="299"/>
      <c r="Q865" s="299"/>
    </row>
    <row r="866" spans="1:17" s="42" customFormat="1" x14ac:dyDescent="0.35">
      <c r="A866" s="288">
        <v>136</v>
      </c>
      <c r="B866" s="293" t="s">
        <v>184</v>
      </c>
      <c r="C866" s="343">
        <f>F866+H866</f>
        <v>3574172</v>
      </c>
      <c r="D866" s="69"/>
      <c r="E866" s="304"/>
      <c r="F866" s="296"/>
      <c r="G866" s="304">
        <v>1385</v>
      </c>
      <c r="H866" s="297">
        <v>3574172</v>
      </c>
      <c r="I866" s="69"/>
      <c r="J866" s="69"/>
      <c r="K866" s="304"/>
      <c r="L866" s="299"/>
      <c r="M866" s="299"/>
      <c r="N866" s="299"/>
      <c r="O866" s="299"/>
      <c r="P866" s="299"/>
      <c r="Q866" s="299"/>
    </row>
    <row r="867" spans="1:17" s="42" customFormat="1" x14ac:dyDescent="0.35">
      <c r="A867" s="288">
        <v>137</v>
      </c>
      <c r="B867" s="293" t="s">
        <v>185</v>
      </c>
      <c r="C867" s="343">
        <f>F867+H867</f>
        <v>3411592</v>
      </c>
      <c r="D867" s="69"/>
      <c r="E867" s="304"/>
      <c r="F867" s="296"/>
      <c r="G867" s="304">
        <v>1322</v>
      </c>
      <c r="H867" s="297">
        <v>3411592</v>
      </c>
      <c r="I867" s="69"/>
      <c r="J867" s="69"/>
      <c r="K867" s="304"/>
      <c r="L867" s="299"/>
      <c r="M867" s="299"/>
      <c r="N867" s="299"/>
      <c r="O867" s="299"/>
      <c r="P867" s="299"/>
      <c r="Q867" s="299"/>
    </row>
    <row r="868" spans="1:17" s="42" customFormat="1" x14ac:dyDescent="0.35">
      <c r="A868" s="288">
        <v>138</v>
      </c>
      <c r="B868" s="293" t="s">
        <v>369</v>
      </c>
      <c r="C868" s="343">
        <f>F868+H868</f>
        <v>3127723</v>
      </c>
      <c r="D868" s="69"/>
      <c r="E868" s="304"/>
      <c r="F868" s="296"/>
      <c r="G868" s="304">
        <v>1212</v>
      </c>
      <c r="H868" s="297">
        <v>3127723</v>
      </c>
      <c r="I868" s="69"/>
      <c r="J868" s="69"/>
      <c r="K868" s="304"/>
      <c r="L868" s="299"/>
      <c r="M868" s="299"/>
      <c r="N868" s="299"/>
      <c r="O868" s="299"/>
      <c r="P868" s="299"/>
      <c r="Q868" s="299"/>
    </row>
    <row r="869" spans="1:17" s="42" customFormat="1" x14ac:dyDescent="0.35">
      <c r="A869" s="288">
        <v>139</v>
      </c>
      <c r="B869" s="293" t="s">
        <v>186</v>
      </c>
      <c r="C869" s="343">
        <f t="shared" si="45"/>
        <v>2659660</v>
      </c>
      <c r="D869" s="69"/>
      <c r="E869" s="304"/>
      <c r="F869" s="296"/>
      <c r="G869" s="304">
        <v>874</v>
      </c>
      <c r="H869" s="297">
        <v>2659660</v>
      </c>
      <c r="I869" s="69"/>
      <c r="J869" s="69"/>
      <c r="K869" s="304"/>
      <c r="L869" s="299"/>
      <c r="M869" s="299"/>
      <c r="N869" s="299"/>
      <c r="O869" s="299"/>
      <c r="P869" s="299"/>
      <c r="Q869" s="299"/>
    </row>
    <row r="870" spans="1:17" s="42" customFormat="1" x14ac:dyDescent="0.35">
      <c r="A870" s="288">
        <v>140</v>
      </c>
      <c r="B870" s="293" t="s">
        <v>187</v>
      </c>
      <c r="C870" s="343">
        <f t="shared" si="45"/>
        <v>3895155</v>
      </c>
      <c r="D870" s="69"/>
      <c r="E870" s="304"/>
      <c r="F870" s="296"/>
      <c r="G870" s="304">
        <v>1280</v>
      </c>
      <c r="H870" s="297">
        <v>3895155</v>
      </c>
      <c r="I870" s="69"/>
      <c r="J870" s="69"/>
      <c r="K870" s="304"/>
      <c r="L870" s="299"/>
      <c r="M870" s="299"/>
      <c r="N870" s="299"/>
      <c r="O870" s="299"/>
      <c r="P870" s="299"/>
      <c r="Q870" s="299"/>
    </row>
    <row r="871" spans="1:17" s="42" customFormat="1" x14ac:dyDescent="0.35">
      <c r="A871" s="288">
        <v>141</v>
      </c>
      <c r="B871" s="293" t="s">
        <v>188</v>
      </c>
      <c r="C871" s="343">
        <f t="shared" si="45"/>
        <v>2921366</v>
      </c>
      <c r="D871" s="69"/>
      <c r="E871" s="304"/>
      <c r="F871" s="296"/>
      <c r="G871" s="304">
        <v>960</v>
      </c>
      <c r="H871" s="297">
        <v>2921366</v>
      </c>
      <c r="I871" s="69"/>
      <c r="J871" s="69"/>
      <c r="K871" s="304"/>
      <c r="L871" s="299"/>
      <c r="M871" s="299"/>
      <c r="N871" s="299"/>
      <c r="O871" s="299"/>
      <c r="P871" s="299"/>
      <c r="Q871" s="299"/>
    </row>
    <row r="872" spans="1:17" s="42" customFormat="1" x14ac:dyDescent="0.35">
      <c r="A872" s="288">
        <v>142</v>
      </c>
      <c r="B872" s="293" t="s">
        <v>189</v>
      </c>
      <c r="C872" s="343">
        <f t="shared" si="45"/>
        <v>4859814</v>
      </c>
      <c r="D872" s="69"/>
      <c r="E872" s="304"/>
      <c r="F872" s="296"/>
      <c r="G872" s="304">
        <v>1597</v>
      </c>
      <c r="H872" s="297">
        <v>4859814</v>
      </c>
      <c r="I872" s="69"/>
      <c r="J872" s="69"/>
      <c r="K872" s="304"/>
      <c r="L872" s="299"/>
      <c r="M872" s="299"/>
      <c r="N872" s="299"/>
      <c r="O872" s="299"/>
      <c r="P872" s="299"/>
      <c r="Q872" s="299"/>
    </row>
    <row r="873" spans="1:17" s="42" customFormat="1" x14ac:dyDescent="0.35">
      <c r="A873" s="288">
        <v>143</v>
      </c>
      <c r="B873" s="293" t="s">
        <v>190</v>
      </c>
      <c r="C873" s="343">
        <f t="shared" si="45"/>
        <v>3122562</v>
      </c>
      <c r="D873" s="69"/>
      <c r="E873" s="304"/>
      <c r="F873" s="296"/>
      <c r="G873" s="304">
        <v>1210</v>
      </c>
      <c r="H873" s="297">
        <v>3122562</v>
      </c>
      <c r="I873" s="69"/>
      <c r="J873" s="69"/>
      <c r="K873" s="304"/>
      <c r="L873" s="299"/>
      <c r="M873" s="299"/>
      <c r="N873" s="299"/>
      <c r="O873" s="299"/>
      <c r="P873" s="299"/>
      <c r="Q873" s="299"/>
    </row>
    <row r="874" spans="1:17" s="42" customFormat="1" x14ac:dyDescent="0.35">
      <c r="A874" s="288">
        <v>144</v>
      </c>
      <c r="B874" s="293" t="s">
        <v>191</v>
      </c>
      <c r="C874" s="343">
        <f t="shared" si="45"/>
        <v>782074</v>
      </c>
      <c r="D874" s="69"/>
      <c r="E874" s="304"/>
      <c r="F874" s="296"/>
      <c r="G874" s="304">
        <v>257</v>
      </c>
      <c r="H874" s="297">
        <v>782074</v>
      </c>
      <c r="I874" s="69"/>
      <c r="J874" s="69"/>
      <c r="K874" s="304"/>
      <c r="L874" s="299"/>
      <c r="M874" s="299"/>
      <c r="N874" s="299"/>
      <c r="O874" s="299"/>
      <c r="P874" s="299"/>
      <c r="Q874" s="299"/>
    </row>
    <row r="875" spans="1:17" s="42" customFormat="1" x14ac:dyDescent="0.35">
      <c r="A875" s="288">
        <v>145</v>
      </c>
      <c r="B875" s="293" t="s">
        <v>192</v>
      </c>
      <c r="C875" s="343">
        <f t="shared" si="45"/>
        <v>3519979</v>
      </c>
      <c r="D875" s="69"/>
      <c r="E875" s="304"/>
      <c r="F875" s="296"/>
      <c r="G875" s="304">
        <v>1364</v>
      </c>
      <c r="H875" s="297">
        <v>3519979</v>
      </c>
      <c r="I875" s="69"/>
      <c r="J875" s="69"/>
      <c r="K875" s="304"/>
      <c r="L875" s="299"/>
      <c r="M875" s="299"/>
      <c r="N875" s="299"/>
      <c r="O875" s="299"/>
      <c r="P875" s="299"/>
      <c r="Q875" s="299"/>
    </row>
    <row r="876" spans="1:17" s="42" customFormat="1" x14ac:dyDescent="0.35">
      <c r="A876" s="288">
        <v>146</v>
      </c>
      <c r="B876" s="293" t="s">
        <v>193</v>
      </c>
      <c r="C876" s="343">
        <f t="shared" si="45"/>
        <v>2735737</v>
      </c>
      <c r="D876" s="69"/>
      <c r="E876" s="304"/>
      <c r="F876" s="296"/>
      <c r="G876" s="304">
        <v>899</v>
      </c>
      <c r="H876" s="297">
        <v>2735737</v>
      </c>
      <c r="I876" s="69"/>
      <c r="J876" s="69"/>
      <c r="K876" s="304"/>
      <c r="L876" s="299"/>
      <c r="M876" s="299"/>
      <c r="N876" s="299"/>
      <c r="O876" s="299"/>
      <c r="P876" s="299"/>
      <c r="Q876" s="299"/>
    </row>
    <row r="877" spans="1:17" s="42" customFormat="1" x14ac:dyDescent="0.35">
      <c r="A877" s="288">
        <v>147</v>
      </c>
      <c r="B877" s="293" t="s">
        <v>194</v>
      </c>
      <c r="C877" s="343">
        <f t="shared" si="45"/>
        <v>2729651</v>
      </c>
      <c r="D877" s="69"/>
      <c r="E877" s="304"/>
      <c r="F877" s="296"/>
      <c r="G877" s="304">
        <v>897</v>
      </c>
      <c r="H877" s="297">
        <v>2729651</v>
      </c>
      <c r="I877" s="69"/>
      <c r="J877" s="69"/>
      <c r="K877" s="304"/>
      <c r="L877" s="299"/>
      <c r="M877" s="299"/>
      <c r="N877" s="299"/>
      <c r="O877" s="299"/>
      <c r="P877" s="299"/>
      <c r="Q877" s="299"/>
    </row>
    <row r="878" spans="1:17" s="42" customFormat="1" x14ac:dyDescent="0.35">
      <c r="A878" s="288">
        <v>148</v>
      </c>
      <c r="B878" s="293" t="s">
        <v>195</v>
      </c>
      <c r="C878" s="343">
        <f t="shared" si="45"/>
        <v>3096756</v>
      </c>
      <c r="D878" s="69"/>
      <c r="E878" s="304"/>
      <c r="F878" s="296"/>
      <c r="G878" s="304">
        <v>1200</v>
      </c>
      <c r="H878" s="297">
        <v>3096756</v>
      </c>
      <c r="I878" s="69"/>
      <c r="J878" s="69"/>
      <c r="K878" s="304"/>
      <c r="L878" s="299"/>
      <c r="M878" s="299"/>
      <c r="N878" s="299"/>
      <c r="O878" s="299"/>
      <c r="P878" s="299"/>
      <c r="Q878" s="299"/>
    </row>
    <row r="879" spans="1:17" s="42" customFormat="1" x14ac:dyDescent="0.35">
      <c r="A879" s="288">
        <v>149</v>
      </c>
      <c r="B879" s="293" t="s">
        <v>196</v>
      </c>
      <c r="C879" s="343">
        <f t="shared" si="45"/>
        <v>1841069</v>
      </c>
      <c r="D879" s="69"/>
      <c r="E879" s="304"/>
      <c r="F879" s="296"/>
      <c r="G879" s="304">
        <v>605</v>
      </c>
      <c r="H879" s="297">
        <v>1841069</v>
      </c>
      <c r="I879" s="69"/>
      <c r="J879" s="69"/>
      <c r="K879" s="304"/>
      <c r="L879" s="299"/>
      <c r="M879" s="299"/>
      <c r="N879" s="299"/>
      <c r="O879" s="299"/>
      <c r="P879" s="299"/>
      <c r="Q879" s="299"/>
    </row>
    <row r="880" spans="1:17" s="42" customFormat="1" x14ac:dyDescent="0.35">
      <c r="A880" s="288">
        <v>150</v>
      </c>
      <c r="B880" s="293" t="s">
        <v>368</v>
      </c>
      <c r="C880" s="343">
        <f t="shared" si="45"/>
        <v>3401270</v>
      </c>
      <c r="D880" s="69"/>
      <c r="E880" s="304"/>
      <c r="F880" s="296"/>
      <c r="G880" s="304">
        <v>1318</v>
      </c>
      <c r="H880" s="297">
        <v>3401270</v>
      </c>
      <c r="I880" s="69"/>
      <c r="J880" s="69"/>
      <c r="K880" s="304"/>
      <c r="L880" s="299"/>
      <c r="M880" s="299"/>
      <c r="N880" s="299"/>
      <c r="O880" s="299"/>
      <c r="P880" s="299"/>
      <c r="Q880" s="299"/>
    </row>
    <row r="881" spans="1:18" x14ac:dyDescent="0.35">
      <c r="A881" s="9">
        <v>8</v>
      </c>
      <c r="B881" s="16" t="s">
        <v>48</v>
      </c>
      <c r="C881" s="152">
        <f>C882+C888+C905</f>
        <v>110871907</v>
      </c>
      <c r="D881" s="68">
        <f t="shared" ref="D881:Q881" si="46">D882+D888+D905</f>
        <v>38073100</v>
      </c>
      <c r="E881" s="68">
        <f t="shared" si="46"/>
        <v>0</v>
      </c>
      <c r="F881" s="68">
        <f t="shared" si="46"/>
        <v>0</v>
      </c>
      <c r="G881" s="68">
        <f t="shared" si="46"/>
        <v>5306.7200000000012</v>
      </c>
      <c r="H881" s="68">
        <f t="shared" si="46"/>
        <v>18745807</v>
      </c>
      <c r="I881" s="68">
        <f t="shared" si="46"/>
        <v>0</v>
      </c>
      <c r="J881" s="68">
        <f t="shared" si="46"/>
        <v>0</v>
      </c>
      <c r="K881" s="68">
        <f t="shared" si="46"/>
        <v>15131.66</v>
      </c>
      <c r="L881" s="68">
        <f t="shared" si="46"/>
        <v>15436000</v>
      </c>
      <c r="M881" s="68">
        <f t="shared" si="46"/>
        <v>0</v>
      </c>
      <c r="N881" s="68">
        <f t="shared" si="46"/>
        <v>0</v>
      </c>
      <c r="O881" s="68">
        <f t="shared" si="46"/>
        <v>15131.66</v>
      </c>
      <c r="P881" s="68">
        <f t="shared" si="46"/>
        <v>38617000</v>
      </c>
      <c r="Q881" s="68">
        <f t="shared" si="46"/>
        <v>0</v>
      </c>
      <c r="R881" s="67"/>
    </row>
    <row r="882" spans="1:18" x14ac:dyDescent="0.35">
      <c r="A882" s="427" t="s">
        <v>49</v>
      </c>
      <c r="B882" s="427"/>
      <c r="C882" s="152">
        <f>SUM(C883:C887)</f>
        <v>7818707</v>
      </c>
      <c r="D882" s="68">
        <f t="shared" ref="D882:Q882" si="47">SUM(D883:D887)</f>
        <v>0</v>
      </c>
      <c r="E882" s="68">
        <f t="shared" si="47"/>
        <v>0</v>
      </c>
      <c r="F882" s="68">
        <f t="shared" si="47"/>
        <v>0</v>
      </c>
      <c r="G882" s="68">
        <f t="shared" si="47"/>
        <v>2219.5</v>
      </c>
      <c r="H882" s="68">
        <f t="shared" si="47"/>
        <v>7818707</v>
      </c>
      <c r="I882" s="68">
        <f t="shared" si="47"/>
        <v>0</v>
      </c>
      <c r="J882" s="68">
        <f t="shared" si="47"/>
        <v>0</v>
      </c>
      <c r="K882" s="68">
        <f t="shared" si="47"/>
        <v>0</v>
      </c>
      <c r="L882" s="68">
        <f t="shared" si="47"/>
        <v>0</v>
      </c>
      <c r="M882" s="68">
        <f t="shared" si="47"/>
        <v>0</v>
      </c>
      <c r="N882" s="68">
        <f t="shared" si="47"/>
        <v>0</v>
      </c>
      <c r="O882" s="68">
        <f t="shared" si="47"/>
        <v>0</v>
      </c>
      <c r="P882" s="68">
        <f t="shared" si="47"/>
        <v>0</v>
      </c>
      <c r="Q882" s="68">
        <f t="shared" si="47"/>
        <v>0</v>
      </c>
      <c r="R882" s="67"/>
    </row>
    <row r="883" spans="1:18" x14ac:dyDescent="0.35">
      <c r="A883" s="7">
        <v>1</v>
      </c>
      <c r="B883" s="172" t="s">
        <v>748</v>
      </c>
      <c r="C883" s="307">
        <v>1345300</v>
      </c>
      <c r="D883" s="10"/>
      <c r="E883" s="10"/>
      <c r="F883" s="10"/>
      <c r="G883" s="10">
        <v>381.9</v>
      </c>
      <c r="H883" s="10">
        <v>1345300</v>
      </c>
      <c r="I883" s="10"/>
      <c r="J883" s="10"/>
      <c r="K883" s="10"/>
      <c r="L883" s="10"/>
      <c r="M883" s="10"/>
      <c r="N883" s="10"/>
      <c r="O883" s="10"/>
      <c r="P883" s="10"/>
      <c r="Q883" s="69"/>
      <c r="R883" s="67"/>
    </row>
    <row r="884" spans="1:18" x14ac:dyDescent="0.35">
      <c r="A884" s="7">
        <v>2</v>
      </c>
      <c r="B884" s="172" t="s">
        <v>749</v>
      </c>
      <c r="C884" s="143">
        <v>1553200</v>
      </c>
      <c r="D884" s="10"/>
      <c r="E884" s="10"/>
      <c r="F884" s="10"/>
      <c r="G884" s="10">
        <v>440.9</v>
      </c>
      <c r="H884" s="10">
        <v>1553200</v>
      </c>
      <c r="I884" s="10"/>
      <c r="J884" s="10"/>
      <c r="K884" s="10"/>
      <c r="L884" s="10"/>
      <c r="M884" s="10"/>
      <c r="N884" s="10"/>
      <c r="O884" s="10"/>
      <c r="P884" s="10"/>
      <c r="Q884" s="69"/>
      <c r="R884" s="67"/>
    </row>
    <row r="885" spans="1:18" x14ac:dyDescent="0.35">
      <c r="A885" s="7">
        <v>3</v>
      </c>
      <c r="B885" s="172" t="s">
        <v>750</v>
      </c>
      <c r="C885" s="143">
        <v>618590</v>
      </c>
      <c r="D885" s="10"/>
      <c r="E885" s="10"/>
      <c r="F885" s="10"/>
      <c r="G885" s="10">
        <v>175.6</v>
      </c>
      <c r="H885" s="10">
        <v>618590</v>
      </c>
      <c r="I885" s="10"/>
      <c r="J885" s="10"/>
      <c r="K885" s="10"/>
      <c r="L885" s="10"/>
      <c r="M885" s="10"/>
      <c r="N885" s="10"/>
      <c r="O885" s="10"/>
      <c r="P885" s="10"/>
      <c r="Q885" s="69"/>
      <c r="R885" s="67"/>
    </row>
    <row r="886" spans="1:18" x14ac:dyDescent="0.35">
      <c r="A886" s="7">
        <v>4</v>
      </c>
      <c r="B886" s="172" t="s">
        <v>601</v>
      </c>
      <c r="C886" s="143">
        <v>2917517</v>
      </c>
      <c r="D886" s="10"/>
      <c r="E886" s="10"/>
      <c r="F886" s="10"/>
      <c r="G886" s="10">
        <v>828.2</v>
      </c>
      <c r="H886" s="10">
        <v>2917517</v>
      </c>
      <c r="I886" s="10"/>
      <c r="J886" s="10"/>
      <c r="K886" s="10"/>
      <c r="L886" s="10"/>
      <c r="M886" s="10"/>
      <c r="N886" s="10"/>
      <c r="O886" s="10"/>
      <c r="P886" s="10"/>
      <c r="Q886" s="69"/>
      <c r="R886" s="67"/>
    </row>
    <row r="887" spans="1:18" x14ac:dyDescent="0.35">
      <c r="A887" s="7">
        <v>5</v>
      </c>
      <c r="B887" s="172" t="s">
        <v>602</v>
      </c>
      <c r="C887" s="143">
        <v>1384100</v>
      </c>
      <c r="D887" s="10"/>
      <c r="E887" s="10"/>
      <c r="F887" s="10"/>
      <c r="G887" s="10">
        <v>392.9</v>
      </c>
      <c r="H887" s="10">
        <v>1384100</v>
      </c>
      <c r="I887" s="10"/>
      <c r="J887" s="10"/>
      <c r="K887" s="10"/>
      <c r="L887" s="10"/>
      <c r="M887" s="10"/>
      <c r="N887" s="10"/>
      <c r="O887" s="10"/>
      <c r="P887" s="10"/>
      <c r="Q887" s="69"/>
      <c r="R887" s="67"/>
    </row>
    <row r="888" spans="1:18" x14ac:dyDescent="0.35">
      <c r="A888" s="423" t="s">
        <v>50</v>
      </c>
      <c r="B888" s="424"/>
      <c r="C888" s="152">
        <f>SUM(C889:C904)</f>
        <v>32037300</v>
      </c>
      <c r="D888" s="68">
        <f t="shared" ref="D888:Q888" si="48">SUM(D889:D904)</f>
        <v>8438700</v>
      </c>
      <c r="E888" s="68">
        <f t="shared" si="48"/>
        <v>0</v>
      </c>
      <c r="F888" s="68">
        <f t="shared" si="48"/>
        <v>0</v>
      </c>
      <c r="G888" s="68">
        <f t="shared" si="48"/>
        <v>2421.1200000000003</v>
      </c>
      <c r="H888" s="68">
        <f t="shared" si="48"/>
        <v>8580700</v>
      </c>
      <c r="I888" s="68">
        <f t="shared" si="48"/>
        <v>0</v>
      </c>
      <c r="J888" s="68">
        <f t="shared" si="48"/>
        <v>0</v>
      </c>
      <c r="K888" s="68">
        <f t="shared" si="48"/>
        <v>4368.17</v>
      </c>
      <c r="L888" s="68">
        <f t="shared" si="48"/>
        <v>4288600</v>
      </c>
      <c r="M888" s="68">
        <f t="shared" si="48"/>
        <v>0</v>
      </c>
      <c r="N888" s="68">
        <f t="shared" si="48"/>
        <v>0</v>
      </c>
      <c r="O888" s="68">
        <f t="shared" si="48"/>
        <v>4368.17</v>
      </c>
      <c r="P888" s="68">
        <f t="shared" si="48"/>
        <v>10729300</v>
      </c>
      <c r="Q888" s="68">
        <f t="shared" si="48"/>
        <v>0</v>
      </c>
      <c r="R888" s="67"/>
    </row>
    <row r="889" spans="1:18" x14ac:dyDescent="0.35">
      <c r="A889" s="7">
        <v>1</v>
      </c>
      <c r="B889" s="172" t="s">
        <v>603</v>
      </c>
      <c r="C889" s="143">
        <f>SUM(D889,H889,L889,P889)</f>
        <v>4921400</v>
      </c>
      <c r="D889" s="10">
        <v>1488800</v>
      </c>
      <c r="E889" s="10"/>
      <c r="F889" s="10"/>
      <c r="G889" s="10">
        <v>352.62</v>
      </c>
      <c r="H889" s="10">
        <v>1242200</v>
      </c>
      <c r="I889" s="10"/>
      <c r="J889" s="10"/>
      <c r="K889" s="10">
        <v>565.86</v>
      </c>
      <c r="L889" s="10">
        <v>625500</v>
      </c>
      <c r="M889" s="10"/>
      <c r="N889" s="10"/>
      <c r="O889" s="10">
        <v>565.86</v>
      </c>
      <c r="P889" s="10">
        <v>1564900</v>
      </c>
      <c r="Q889" s="69"/>
      <c r="R889" s="67"/>
    </row>
    <row r="890" spans="1:18" x14ac:dyDescent="0.35">
      <c r="A890" s="7">
        <v>2</v>
      </c>
      <c r="B890" s="172" t="s">
        <v>604</v>
      </c>
      <c r="C890" s="143">
        <f>SUM(H890)</f>
        <v>825400</v>
      </c>
      <c r="D890" s="10"/>
      <c r="E890" s="10"/>
      <c r="F890" s="10"/>
      <c r="G890" s="10">
        <v>234.3</v>
      </c>
      <c r="H890" s="10">
        <v>825400</v>
      </c>
      <c r="I890" s="10"/>
      <c r="J890" s="10"/>
      <c r="K890" s="10"/>
      <c r="L890" s="10"/>
      <c r="M890" s="10"/>
      <c r="N890" s="10"/>
      <c r="O890" s="10"/>
      <c r="P890" s="10"/>
      <c r="Q890" s="69"/>
      <c r="R890" s="67"/>
    </row>
    <row r="891" spans="1:18" x14ac:dyDescent="0.35">
      <c r="A891" s="7">
        <v>3</v>
      </c>
      <c r="B891" s="172" t="s">
        <v>992</v>
      </c>
      <c r="C891" s="143">
        <f>SUM(H891,L891,P891)</f>
        <v>1782000</v>
      </c>
      <c r="D891" s="10"/>
      <c r="E891" s="10"/>
      <c r="F891" s="10"/>
      <c r="G891" s="10">
        <v>176.9</v>
      </c>
      <c r="H891" s="10">
        <v>623200</v>
      </c>
      <c r="I891" s="10"/>
      <c r="J891" s="10"/>
      <c r="K891" s="10">
        <v>435.6</v>
      </c>
      <c r="L891" s="10">
        <v>330900</v>
      </c>
      <c r="M891" s="10"/>
      <c r="N891" s="10"/>
      <c r="O891" s="10">
        <v>435.6</v>
      </c>
      <c r="P891" s="10">
        <v>827900</v>
      </c>
      <c r="Q891" s="69"/>
      <c r="R891" s="67"/>
    </row>
    <row r="892" spans="1:18" x14ac:dyDescent="0.35">
      <c r="A892" s="7">
        <v>4</v>
      </c>
      <c r="B892" s="172" t="s">
        <v>605</v>
      </c>
      <c r="C892" s="143">
        <f>SUM(L892,P892)</f>
        <v>1442100</v>
      </c>
      <c r="D892" s="10"/>
      <c r="E892" s="10"/>
      <c r="F892" s="10"/>
      <c r="G892" s="10"/>
      <c r="H892" s="10"/>
      <c r="I892" s="10"/>
      <c r="J892" s="10"/>
      <c r="K892" s="10">
        <v>408.09</v>
      </c>
      <c r="L892" s="10">
        <v>411800</v>
      </c>
      <c r="M892" s="10"/>
      <c r="N892" s="10"/>
      <c r="O892" s="10">
        <v>408.09</v>
      </c>
      <c r="P892" s="10">
        <v>1030300</v>
      </c>
      <c r="Q892" s="69"/>
      <c r="R892" s="67"/>
    </row>
    <row r="893" spans="1:18" x14ac:dyDescent="0.35">
      <c r="A893" s="7">
        <v>5</v>
      </c>
      <c r="B893" s="172" t="s">
        <v>606</v>
      </c>
      <c r="C893" s="143">
        <f>SUM(H893)</f>
        <v>1958000</v>
      </c>
      <c r="D893" s="10"/>
      <c r="E893" s="10"/>
      <c r="F893" s="10"/>
      <c r="G893" s="10">
        <v>541.1</v>
      </c>
      <c r="H893" s="10">
        <v>1958000</v>
      </c>
      <c r="I893" s="10"/>
      <c r="J893" s="10"/>
      <c r="K893" s="10"/>
      <c r="L893" s="10"/>
      <c r="M893" s="10"/>
      <c r="N893" s="10"/>
      <c r="O893" s="10"/>
      <c r="P893" s="10"/>
      <c r="Q893" s="69"/>
      <c r="R893" s="67"/>
    </row>
    <row r="894" spans="1:18" x14ac:dyDescent="0.35">
      <c r="A894" s="7">
        <v>6</v>
      </c>
      <c r="B894" s="172" t="s">
        <v>751</v>
      </c>
      <c r="C894" s="143">
        <f>SUM(H894)</f>
        <v>598900</v>
      </c>
      <c r="D894" s="10"/>
      <c r="E894" s="10"/>
      <c r="F894" s="10"/>
      <c r="G894" s="10">
        <v>170</v>
      </c>
      <c r="H894" s="10">
        <v>598900</v>
      </c>
      <c r="I894" s="10"/>
      <c r="J894" s="10"/>
      <c r="K894" s="10"/>
      <c r="L894" s="10"/>
      <c r="M894" s="10"/>
      <c r="N894" s="10"/>
      <c r="O894" s="10"/>
      <c r="P894" s="10"/>
      <c r="Q894" s="69"/>
      <c r="R894" s="67"/>
    </row>
    <row r="895" spans="1:18" x14ac:dyDescent="0.35">
      <c r="A895" s="7">
        <v>7</v>
      </c>
      <c r="B895" s="173" t="s">
        <v>607</v>
      </c>
      <c r="C895" s="143">
        <f>SUM(D895,L895,P895)</f>
        <v>3295900</v>
      </c>
      <c r="D895" s="10">
        <v>1333600</v>
      </c>
      <c r="E895" s="10"/>
      <c r="F895" s="10"/>
      <c r="G895" s="10"/>
      <c r="H895" s="10"/>
      <c r="I895" s="10"/>
      <c r="J895" s="10"/>
      <c r="K895" s="10">
        <v>557.64</v>
      </c>
      <c r="L895" s="10">
        <v>560400</v>
      </c>
      <c r="M895" s="10"/>
      <c r="N895" s="10"/>
      <c r="O895" s="10">
        <v>557.64</v>
      </c>
      <c r="P895" s="10">
        <v>1401900</v>
      </c>
      <c r="Q895" s="69"/>
      <c r="R895" s="67"/>
    </row>
    <row r="896" spans="1:18" x14ac:dyDescent="0.35">
      <c r="A896" s="7">
        <v>8</v>
      </c>
      <c r="B896" s="173" t="s">
        <v>608</v>
      </c>
      <c r="C896" s="143">
        <f>SUM(D896,L896,P896)</f>
        <v>1413500</v>
      </c>
      <c r="D896" s="10">
        <v>571900</v>
      </c>
      <c r="E896" s="10"/>
      <c r="F896" s="10"/>
      <c r="G896" s="10"/>
      <c r="H896" s="10"/>
      <c r="I896" s="10"/>
      <c r="J896" s="10"/>
      <c r="K896" s="10">
        <v>303.18</v>
      </c>
      <c r="L896" s="10">
        <v>240300</v>
      </c>
      <c r="M896" s="10"/>
      <c r="N896" s="10"/>
      <c r="O896" s="10">
        <v>303.18</v>
      </c>
      <c r="P896" s="10">
        <v>601300</v>
      </c>
      <c r="Q896" s="69"/>
      <c r="R896" s="67"/>
    </row>
    <row r="897" spans="1:18" x14ac:dyDescent="0.35">
      <c r="A897" s="7">
        <v>9</v>
      </c>
      <c r="B897" s="173" t="s">
        <v>609</v>
      </c>
      <c r="C897" s="143">
        <f>SUM(D897,L897,P897)</f>
        <v>2522900</v>
      </c>
      <c r="D897" s="10">
        <v>1020900</v>
      </c>
      <c r="E897" s="10"/>
      <c r="F897" s="10"/>
      <c r="G897" s="10"/>
      <c r="H897" s="10"/>
      <c r="I897" s="10"/>
      <c r="J897" s="10"/>
      <c r="K897" s="10">
        <v>477.4</v>
      </c>
      <c r="L897" s="10">
        <v>428900</v>
      </c>
      <c r="M897" s="10"/>
      <c r="N897" s="10"/>
      <c r="O897" s="10">
        <v>477.4</v>
      </c>
      <c r="P897" s="10">
        <v>1073100</v>
      </c>
      <c r="Q897" s="69"/>
      <c r="R897" s="67"/>
    </row>
    <row r="898" spans="1:18" x14ac:dyDescent="0.35">
      <c r="A898" s="7">
        <v>10</v>
      </c>
      <c r="B898" s="173" t="s">
        <v>610</v>
      </c>
      <c r="C898" s="143">
        <f>SUM(D898,L898,P898)</f>
        <v>2428500</v>
      </c>
      <c r="D898" s="10">
        <v>982300</v>
      </c>
      <c r="E898" s="10"/>
      <c r="F898" s="10"/>
      <c r="G898" s="10"/>
      <c r="H898" s="10"/>
      <c r="I898" s="10"/>
      <c r="J898" s="10"/>
      <c r="K898" s="10">
        <v>478.8</v>
      </c>
      <c r="L898" s="10">
        <v>413000</v>
      </c>
      <c r="M898" s="10"/>
      <c r="N898" s="10"/>
      <c r="O898" s="10">
        <v>478.8</v>
      </c>
      <c r="P898" s="10">
        <v>1033200</v>
      </c>
      <c r="Q898" s="69"/>
      <c r="R898" s="67"/>
    </row>
    <row r="899" spans="1:18" x14ac:dyDescent="0.35">
      <c r="A899" s="7">
        <v>11</v>
      </c>
      <c r="B899" s="173" t="s">
        <v>611</v>
      </c>
      <c r="C899" s="143">
        <f>SUM(D899,L899,P899)</f>
        <v>4043700</v>
      </c>
      <c r="D899" s="10">
        <v>1636300</v>
      </c>
      <c r="E899" s="10"/>
      <c r="F899" s="10"/>
      <c r="G899" s="10"/>
      <c r="H899" s="10"/>
      <c r="I899" s="10"/>
      <c r="J899" s="10"/>
      <c r="K899" s="10">
        <v>588.13</v>
      </c>
      <c r="L899" s="10">
        <v>687500</v>
      </c>
      <c r="M899" s="10"/>
      <c r="N899" s="10"/>
      <c r="O899" s="10">
        <v>588.13</v>
      </c>
      <c r="P899" s="10">
        <v>1719900</v>
      </c>
      <c r="Q899" s="69"/>
      <c r="R899" s="67"/>
    </row>
    <row r="900" spans="1:18" x14ac:dyDescent="0.35">
      <c r="A900" s="7">
        <v>12</v>
      </c>
      <c r="B900" s="172" t="s">
        <v>612</v>
      </c>
      <c r="C900" s="143">
        <f>SUM(H900)</f>
        <v>841600</v>
      </c>
      <c r="D900" s="10"/>
      <c r="E900" s="10"/>
      <c r="F900" s="10"/>
      <c r="G900" s="10">
        <v>238.9</v>
      </c>
      <c r="H900" s="10">
        <v>841600</v>
      </c>
      <c r="I900" s="10"/>
      <c r="J900" s="10"/>
      <c r="K900" s="10"/>
      <c r="L900" s="10"/>
      <c r="M900" s="10"/>
      <c r="N900" s="10"/>
      <c r="O900" s="10"/>
      <c r="P900" s="10"/>
      <c r="Q900" s="69"/>
      <c r="R900" s="67"/>
    </row>
    <row r="901" spans="1:18" x14ac:dyDescent="0.35">
      <c r="A901" s="7">
        <v>13</v>
      </c>
      <c r="B901" s="172" t="s">
        <v>752</v>
      </c>
      <c r="C901" s="143">
        <f>SUM(H901)</f>
        <v>756500</v>
      </c>
      <c r="D901" s="10"/>
      <c r="E901" s="10"/>
      <c r="F901" s="10"/>
      <c r="G901" s="10">
        <v>214.8</v>
      </c>
      <c r="H901" s="10">
        <v>756500</v>
      </c>
      <c r="I901" s="10"/>
      <c r="J901" s="10"/>
      <c r="K901" s="10"/>
      <c r="L901" s="10"/>
      <c r="M901" s="10"/>
      <c r="N901" s="10"/>
      <c r="O901" s="10"/>
      <c r="P901" s="10"/>
      <c r="Q901" s="69"/>
      <c r="R901" s="67"/>
    </row>
    <row r="902" spans="1:18" x14ac:dyDescent="0.35">
      <c r="A902" s="7">
        <v>14</v>
      </c>
      <c r="B902" s="172" t="s">
        <v>753</v>
      </c>
      <c r="C902" s="143">
        <f>SUM(H902)</f>
        <v>900700</v>
      </c>
      <c r="D902" s="10"/>
      <c r="E902" s="10"/>
      <c r="F902" s="10"/>
      <c r="G902" s="10">
        <v>255.7</v>
      </c>
      <c r="H902" s="10">
        <v>900700</v>
      </c>
      <c r="I902" s="10"/>
      <c r="J902" s="10"/>
      <c r="K902" s="10"/>
      <c r="L902" s="10"/>
      <c r="M902" s="10"/>
      <c r="N902" s="10"/>
      <c r="O902" s="10"/>
      <c r="P902" s="10"/>
      <c r="Q902" s="69"/>
      <c r="R902" s="67"/>
    </row>
    <row r="903" spans="1:18" x14ac:dyDescent="0.35">
      <c r="A903" s="7">
        <v>15</v>
      </c>
      <c r="B903" s="173" t="s">
        <v>829</v>
      </c>
      <c r="C903" s="143">
        <f>SUM(D903,L903,P903)</f>
        <v>3472000</v>
      </c>
      <c r="D903" s="10">
        <v>1404900</v>
      </c>
      <c r="E903" s="10"/>
      <c r="F903" s="10"/>
      <c r="G903" s="10"/>
      <c r="H903" s="10"/>
      <c r="I903" s="10"/>
      <c r="J903" s="10"/>
      <c r="K903" s="10">
        <v>553.47</v>
      </c>
      <c r="L903" s="10">
        <v>590300</v>
      </c>
      <c r="M903" s="10"/>
      <c r="N903" s="10"/>
      <c r="O903" s="10">
        <v>553.47</v>
      </c>
      <c r="P903" s="10">
        <v>1476800</v>
      </c>
      <c r="Q903" s="69"/>
      <c r="R903" s="67"/>
    </row>
    <row r="904" spans="1:18" x14ac:dyDescent="0.35">
      <c r="A904" s="7">
        <v>16</v>
      </c>
      <c r="B904" s="172" t="s">
        <v>613</v>
      </c>
      <c r="C904" s="143">
        <f>SUM(H904)</f>
        <v>834200</v>
      </c>
      <c r="D904" s="10"/>
      <c r="E904" s="10"/>
      <c r="F904" s="10"/>
      <c r="G904" s="10">
        <v>236.8</v>
      </c>
      <c r="H904" s="10">
        <v>834200</v>
      </c>
      <c r="I904" s="10"/>
      <c r="J904" s="10"/>
      <c r="K904" s="10"/>
      <c r="L904" s="10"/>
      <c r="M904" s="10"/>
      <c r="N904" s="10"/>
      <c r="O904" s="10"/>
      <c r="P904" s="10"/>
      <c r="Q904" s="69"/>
      <c r="R904" s="67"/>
    </row>
    <row r="905" spans="1:18" x14ac:dyDescent="0.35">
      <c r="A905" s="423" t="s">
        <v>51</v>
      </c>
      <c r="B905" s="424"/>
      <c r="C905" s="152">
        <f>SUM(C906:C930)</f>
        <v>71015900</v>
      </c>
      <c r="D905" s="68">
        <f t="shared" ref="D905:Q905" si="49">SUM(D906:D930)</f>
        <v>29634400</v>
      </c>
      <c r="E905" s="68">
        <f t="shared" si="49"/>
        <v>0</v>
      </c>
      <c r="F905" s="68">
        <f t="shared" si="49"/>
        <v>0</v>
      </c>
      <c r="G905" s="68">
        <f t="shared" si="49"/>
        <v>666.1</v>
      </c>
      <c r="H905" s="68">
        <f t="shared" si="49"/>
        <v>2346400</v>
      </c>
      <c r="I905" s="68">
        <f t="shared" si="49"/>
        <v>0</v>
      </c>
      <c r="J905" s="68">
        <f t="shared" si="49"/>
        <v>0</v>
      </c>
      <c r="K905" s="68">
        <f t="shared" si="49"/>
        <v>10763.49</v>
      </c>
      <c r="L905" s="68">
        <f t="shared" si="49"/>
        <v>11147400</v>
      </c>
      <c r="M905" s="68">
        <f t="shared" si="49"/>
        <v>0</v>
      </c>
      <c r="N905" s="68">
        <f t="shared" si="49"/>
        <v>0</v>
      </c>
      <c r="O905" s="68">
        <f t="shared" si="49"/>
        <v>10763.49</v>
      </c>
      <c r="P905" s="68">
        <f t="shared" si="49"/>
        <v>27887700</v>
      </c>
      <c r="Q905" s="68">
        <f t="shared" si="49"/>
        <v>0</v>
      </c>
      <c r="R905" s="67"/>
    </row>
    <row r="906" spans="1:18" x14ac:dyDescent="0.35">
      <c r="A906" s="7">
        <v>1</v>
      </c>
      <c r="B906" s="174" t="s">
        <v>963</v>
      </c>
      <c r="C906" s="143">
        <f>SUM(D906)</f>
        <v>1317100</v>
      </c>
      <c r="D906" s="10">
        <v>1317100</v>
      </c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69"/>
      <c r="R906" s="67"/>
    </row>
    <row r="907" spans="1:18" x14ac:dyDescent="0.35">
      <c r="A907" s="7">
        <v>2</v>
      </c>
      <c r="B907" s="174" t="s">
        <v>964</v>
      </c>
      <c r="C907" s="143">
        <f>SUM(D907,L907,P907)</f>
        <v>839600</v>
      </c>
      <c r="D907" s="10">
        <v>839600</v>
      </c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69"/>
      <c r="R907" s="67"/>
    </row>
    <row r="908" spans="1:18" x14ac:dyDescent="0.35">
      <c r="A908" s="7">
        <v>3</v>
      </c>
      <c r="B908" s="172" t="s">
        <v>754</v>
      </c>
      <c r="C908" s="143">
        <f>SUM(D908,L908,P908)</f>
        <v>487600</v>
      </c>
      <c r="D908" s="10">
        <v>487600</v>
      </c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69"/>
      <c r="R908" s="67"/>
    </row>
    <row r="909" spans="1:18" x14ac:dyDescent="0.35">
      <c r="A909" s="7">
        <v>4</v>
      </c>
      <c r="B909" s="174" t="s">
        <v>614</v>
      </c>
      <c r="C909" s="143">
        <f>SUM(D909)</f>
        <v>700500</v>
      </c>
      <c r="D909" s="10">
        <v>700500</v>
      </c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69"/>
      <c r="R909" s="67"/>
    </row>
    <row r="910" spans="1:18" x14ac:dyDescent="0.35">
      <c r="A910" s="7">
        <v>5</v>
      </c>
      <c r="B910" s="174" t="s">
        <v>615</v>
      </c>
      <c r="C910" s="143">
        <f>SUM(D910)</f>
        <v>642200</v>
      </c>
      <c r="D910" s="10">
        <v>642200</v>
      </c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69"/>
      <c r="R910" s="67"/>
    </row>
    <row r="911" spans="1:18" x14ac:dyDescent="0.35">
      <c r="A911" s="7">
        <v>6</v>
      </c>
      <c r="B911" s="172" t="s">
        <v>604</v>
      </c>
      <c r="C911" s="143">
        <f t="shared" ref="C911:C918" si="50">SUM(D911,L911,P911)</f>
        <v>2513200</v>
      </c>
      <c r="D911" s="10">
        <v>1016900</v>
      </c>
      <c r="E911" s="10"/>
      <c r="F911" s="10"/>
      <c r="G911" s="10"/>
      <c r="H911" s="10"/>
      <c r="I911" s="10"/>
      <c r="J911" s="10"/>
      <c r="K911" s="10">
        <v>406.63</v>
      </c>
      <c r="L911" s="10">
        <v>427300</v>
      </c>
      <c r="M911" s="10"/>
      <c r="N911" s="10"/>
      <c r="O911" s="10">
        <v>406.63</v>
      </c>
      <c r="P911" s="10">
        <v>1069000</v>
      </c>
      <c r="Q911" s="69"/>
      <c r="R911" s="67"/>
    </row>
    <row r="912" spans="1:18" x14ac:dyDescent="0.35">
      <c r="A912" s="7">
        <v>7</v>
      </c>
      <c r="B912" s="174" t="s">
        <v>616</v>
      </c>
      <c r="C912" s="143">
        <f t="shared" si="50"/>
        <v>3268000</v>
      </c>
      <c r="D912" s="10">
        <v>1322400</v>
      </c>
      <c r="E912" s="10"/>
      <c r="F912" s="10"/>
      <c r="G912" s="10"/>
      <c r="H912" s="10"/>
      <c r="I912" s="10"/>
      <c r="J912" s="10"/>
      <c r="K912" s="10">
        <v>538.79999999999995</v>
      </c>
      <c r="L912" s="10">
        <v>555600</v>
      </c>
      <c r="M912" s="10"/>
      <c r="N912" s="10"/>
      <c r="O912" s="10">
        <v>538.79999999999995</v>
      </c>
      <c r="P912" s="10">
        <v>1390000</v>
      </c>
      <c r="Q912" s="69"/>
      <c r="R912" s="67"/>
    </row>
    <row r="913" spans="1:18" x14ac:dyDescent="0.35">
      <c r="A913" s="7">
        <v>8</v>
      </c>
      <c r="B913" s="172" t="s">
        <v>748</v>
      </c>
      <c r="C913" s="143">
        <f t="shared" si="50"/>
        <v>3881400</v>
      </c>
      <c r="D913" s="10">
        <v>1570600</v>
      </c>
      <c r="E913" s="10"/>
      <c r="F913" s="10"/>
      <c r="G913" s="10"/>
      <c r="H913" s="10"/>
      <c r="I913" s="10"/>
      <c r="J913" s="10"/>
      <c r="K913" s="10">
        <v>582.96</v>
      </c>
      <c r="L913" s="10">
        <v>659900</v>
      </c>
      <c r="M913" s="10"/>
      <c r="N913" s="10"/>
      <c r="O913" s="10">
        <v>582.96</v>
      </c>
      <c r="P913" s="10">
        <v>1650900</v>
      </c>
      <c r="Q913" s="69"/>
      <c r="R913" s="67"/>
    </row>
    <row r="914" spans="1:18" x14ac:dyDescent="0.35">
      <c r="A914" s="7">
        <v>9</v>
      </c>
      <c r="B914" s="172" t="s">
        <v>749</v>
      </c>
      <c r="C914" s="143">
        <f t="shared" si="50"/>
        <v>4428400</v>
      </c>
      <c r="D914" s="10">
        <v>1791900</v>
      </c>
      <c r="E914" s="10"/>
      <c r="F914" s="10"/>
      <c r="G914" s="10"/>
      <c r="H914" s="10"/>
      <c r="I914" s="10"/>
      <c r="J914" s="10"/>
      <c r="K914" s="10">
        <v>603.12</v>
      </c>
      <c r="L914" s="10">
        <v>752900</v>
      </c>
      <c r="M914" s="10"/>
      <c r="N914" s="10"/>
      <c r="O914" s="10">
        <v>603.12</v>
      </c>
      <c r="P914" s="10">
        <v>1883600</v>
      </c>
      <c r="Q914" s="69"/>
      <c r="R914" s="67"/>
    </row>
    <row r="915" spans="1:18" x14ac:dyDescent="0.35">
      <c r="A915" s="7">
        <v>10</v>
      </c>
      <c r="B915" s="174" t="s">
        <v>617</v>
      </c>
      <c r="C915" s="143">
        <f t="shared" si="50"/>
        <v>3980600</v>
      </c>
      <c r="D915" s="10">
        <v>1610700</v>
      </c>
      <c r="E915" s="10"/>
      <c r="F915" s="10"/>
      <c r="G915" s="10"/>
      <c r="H915" s="10"/>
      <c r="I915" s="10"/>
      <c r="J915" s="10"/>
      <c r="K915" s="10">
        <v>582.5</v>
      </c>
      <c r="L915" s="10">
        <v>676800</v>
      </c>
      <c r="M915" s="10"/>
      <c r="N915" s="10"/>
      <c r="O915" s="10">
        <v>582.5</v>
      </c>
      <c r="P915" s="10">
        <v>1693100</v>
      </c>
      <c r="Q915" s="69"/>
      <c r="R915" s="67"/>
    </row>
    <row r="916" spans="1:18" x14ac:dyDescent="0.35">
      <c r="A916" s="7">
        <v>11</v>
      </c>
      <c r="B916" s="174" t="s">
        <v>884</v>
      </c>
      <c r="C916" s="143">
        <f t="shared" si="50"/>
        <v>3983000</v>
      </c>
      <c r="D916" s="10">
        <v>1611700</v>
      </c>
      <c r="E916" s="10"/>
      <c r="F916" s="10"/>
      <c r="G916" s="10"/>
      <c r="H916" s="10"/>
      <c r="I916" s="10"/>
      <c r="J916" s="10"/>
      <c r="K916" s="10">
        <v>543.21</v>
      </c>
      <c r="L916" s="10">
        <v>677200</v>
      </c>
      <c r="M916" s="10"/>
      <c r="N916" s="10"/>
      <c r="O916" s="10">
        <v>543.21</v>
      </c>
      <c r="P916" s="10">
        <v>1694100</v>
      </c>
      <c r="Q916" s="69"/>
      <c r="R916" s="67"/>
    </row>
    <row r="917" spans="1:18" x14ac:dyDescent="0.35">
      <c r="A917" s="7">
        <v>12</v>
      </c>
      <c r="B917" s="174" t="s">
        <v>618</v>
      </c>
      <c r="C917" s="143">
        <f t="shared" si="50"/>
        <v>2550200</v>
      </c>
      <c r="D917" s="10">
        <v>1031900</v>
      </c>
      <c r="E917" s="10"/>
      <c r="F917" s="10"/>
      <c r="G917" s="10"/>
      <c r="H917" s="10"/>
      <c r="I917" s="10"/>
      <c r="J917" s="10"/>
      <c r="K917" s="10">
        <v>420.2</v>
      </c>
      <c r="L917" s="10">
        <v>433600</v>
      </c>
      <c r="M917" s="10"/>
      <c r="N917" s="10"/>
      <c r="O917" s="10">
        <v>420.2</v>
      </c>
      <c r="P917" s="10">
        <v>1084700</v>
      </c>
      <c r="Q917" s="69"/>
      <c r="R917" s="67"/>
    </row>
    <row r="918" spans="1:18" x14ac:dyDescent="0.35">
      <c r="A918" s="7">
        <v>13</v>
      </c>
      <c r="B918" s="172" t="s">
        <v>602</v>
      </c>
      <c r="C918" s="143">
        <f t="shared" si="50"/>
        <v>3983000</v>
      </c>
      <c r="D918" s="10">
        <v>1611700</v>
      </c>
      <c r="E918" s="10"/>
      <c r="F918" s="10"/>
      <c r="G918" s="10"/>
      <c r="H918" s="10"/>
      <c r="I918" s="10"/>
      <c r="J918" s="10"/>
      <c r="K918" s="10">
        <v>573.6</v>
      </c>
      <c r="L918" s="10">
        <v>677200</v>
      </c>
      <c r="M918" s="10"/>
      <c r="N918" s="10"/>
      <c r="O918" s="10">
        <v>573.6</v>
      </c>
      <c r="P918" s="10">
        <v>1694100</v>
      </c>
      <c r="Q918" s="69"/>
      <c r="R918" s="67"/>
    </row>
    <row r="919" spans="1:18" x14ac:dyDescent="0.35">
      <c r="A919" s="7">
        <v>14</v>
      </c>
      <c r="B919" s="172" t="s">
        <v>605</v>
      </c>
      <c r="C919" s="143">
        <f>SUM(D919,H919,L919,P919)</f>
        <v>1836100</v>
      </c>
      <c r="D919" s="10">
        <v>980100</v>
      </c>
      <c r="E919" s="10"/>
      <c r="F919" s="10"/>
      <c r="G919" s="10">
        <v>243</v>
      </c>
      <c r="H919" s="10">
        <v>856000</v>
      </c>
      <c r="I919" s="10"/>
      <c r="J919" s="10"/>
      <c r="K919" s="10"/>
      <c r="L919" s="10"/>
      <c r="M919" s="10"/>
      <c r="N919" s="10"/>
      <c r="O919" s="10"/>
      <c r="P919" s="10"/>
      <c r="Q919" s="69"/>
      <c r="R919" s="67"/>
    </row>
    <row r="920" spans="1:18" x14ac:dyDescent="0.35">
      <c r="A920" s="7">
        <v>15</v>
      </c>
      <c r="B920" s="172" t="s">
        <v>619</v>
      </c>
      <c r="C920" s="143">
        <f>SUM(H920,L920,P920)</f>
        <v>2045800</v>
      </c>
      <c r="D920" s="10"/>
      <c r="E920" s="10"/>
      <c r="F920" s="10"/>
      <c r="G920" s="10">
        <v>203.8</v>
      </c>
      <c r="H920" s="10">
        <v>717900</v>
      </c>
      <c r="I920" s="10"/>
      <c r="J920" s="10"/>
      <c r="K920" s="10">
        <v>751.04</v>
      </c>
      <c r="L920" s="10">
        <v>379200</v>
      </c>
      <c r="M920" s="10"/>
      <c r="N920" s="10"/>
      <c r="O920" s="10">
        <v>751.04</v>
      </c>
      <c r="P920" s="10">
        <v>948700</v>
      </c>
      <c r="Q920" s="69"/>
      <c r="R920" s="67"/>
    </row>
    <row r="921" spans="1:18" x14ac:dyDescent="0.35">
      <c r="A921" s="7">
        <v>16</v>
      </c>
      <c r="B921" s="172" t="s">
        <v>620</v>
      </c>
      <c r="C921" s="143">
        <f>SUM(H921,L921,P921)</f>
        <v>2185900</v>
      </c>
      <c r="D921" s="10"/>
      <c r="E921" s="10"/>
      <c r="F921" s="10"/>
      <c r="G921" s="10">
        <v>219.3</v>
      </c>
      <c r="H921" s="10">
        <v>772500</v>
      </c>
      <c r="I921" s="10"/>
      <c r="J921" s="10"/>
      <c r="K921" s="10">
        <v>396.6</v>
      </c>
      <c r="L921" s="10">
        <v>403600</v>
      </c>
      <c r="M921" s="10"/>
      <c r="N921" s="10"/>
      <c r="O921" s="10">
        <v>396.6</v>
      </c>
      <c r="P921" s="10">
        <v>1009800</v>
      </c>
      <c r="Q921" s="69"/>
      <c r="R921" s="67"/>
    </row>
    <row r="922" spans="1:18" x14ac:dyDescent="0.35">
      <c r="A922" s="7">
        <v>17</v>
      </c>
      <c r="B922" s="172" t="s">
        <v>606</v>
      </c>
      <c r="C922" s="143">
        <f t="shared" ref="C922:C930" si="51">SUM(D922,L922,P922)</f>
        <v>8035900</v>
      </c>
      <c r="D922" s="10">
        <v>3251600</v>
      </c>
      <c r="E922" s="10"/>
      <c r="F922" s="10"/>
      <c r="G922" s="10"/>
      <c r="H922" s="10"/>
      <c r="I922" s="10"/>
      <c r="J922" s="10"/>
      <c r="K922" s="10">
        <v>882.72</v>
      </c>
      <c r="L922" s="10">
        <v>1366300</v>
      </c>
      <c r="M922" s="10"/>
      <c r="N922" s="10"/>
      <c r="O922" s="10">
        <v>882.72</v>
      </c>
      <c r="P922" s="10">
        <v>3418000</v>
      </c>
      <c r="Q922" s="69"/>
      <c r="R922" s="67"/>
    </row>
    <row r="923" spans="1:18" x14ac:dyDescent="0.35">
      <c r="A923" s="7">
        <v>18</v>
      </c>
      <c r="B923" s="172" t="s">
        <v>751</v>
      </c>
      <c r="C923" s="143">
        <f t="shared" si="51"/>
        <v>1917000</v>
      </c>
      <c r="D923" s="10">
        <v>775700</v>
      </c>
      <c r="E923" s="10"/>
      <c r="F923" s="10"/>
      <c r="G923" s="10"/>
      <c r="H923" s="10"/>
      <c r="I923" s="10"/>
      <c r="J923" s="10"/>
      <c r="K923" s="10">
        <v>428.1</v>
      </c>
      <c r="L923" s="10">
        <v>325900</v>
      </c>
      <c r="M923" s="10"/>
      <c r="N923" s="10"/>
      <c r="O923" s="10">
        <v>428.1</v>
      </c>
      <c r="P923" s="10">
        <v>815400</v>
      </c>
      <c r="Q923" s="69"/>
      <c r="R923" s="67"/>
    </row>
    <row r="924" spans="1:18" x14ac:dyDescent="0.35">
      <c r="A924" s="7">
        <v>19</v>
      </c>
      <c r="B924" s="172" t="s">
        <v>750</v>
      </c>
      <c r="C924" s="143">
        <f t="shared" si="51"/>
        <v>1794700</v>
      </c>
      <c r="D924" s="10">
        <v>726200</v>
      </c>
      <c r="E924" s="10"/>
      <c r="F924" s="10"/>
      <c r="G924" s="10"/>
      <c r="H924" s="10"/>
      <c r="I924" s="10"/>
      <c r="J924" s="10"/>
      <c r="K924" s="10">
        <v>479.95</v>
      </c>
      <c r="L924" s="10">
        <v>305100</v>
      </c>
      <c r="M924" s="10"/>
      <c r="N924" s="10"/>
      <c r="O924" s="10">
        <v>479.95</v>
      </c>
      <c r="P924" s="10">
        <v>763400</v>
      </c>
      <c r="Q924" s="69"/>
      <c r="R924" s="67"/>
    </row>
    <row r="925" spans="1:18" x14ac:dyDescent="0.35">
      <c r="A925" s="7">
        <v>20</v>
      </c>
      <c r="B925" s="172" t="s">
        <v>601</v>
      </c>
      <c r="C925" s="143">
        <f t="shared" si="51"/>
        <v>8170900</v>
      </c>
      <c r="D925" s="10">
        <v>3306300</v>
      </c>
      <c r="E925" s="10"/>
      <c r="F925" s="10"/>
      <c r="G925" s="10"/>
      <c r="H925" s="10"/>
      <c r="I925" s="10"/>
      <c r="J925" s="10"/>
      <c r="K925" s="10">
        <v>1198.9000000000001</v>
      </c>
      <c r="L925" s="10">
        <v>1389200</v>
      </c>
      <c r="M925" s="10"/>
      <c r="N925" s="10"/>
      <c r="O925" s="10">
        <v>1198.9000000000001</v>
      </c>
      <c r="P925" s="10">
        <v>3475400</v>
      </c>
      <c r="Q925" s="69"/>
      <c r="R925" s="67"/>
    </row>
    <row r="926" spans="1:18" x14ac:dyDescent="0.35">
      <c r="A926" s="7">
        <v>21</v>
      </c>
      <c r="B926" s="172" t="s">
        <v>612</v>
      </c>
      <c r="C926" s="143">
        <f t="shared" si="51"/>
        <v>2388500</v>
      </c>
      <c r="D926" s="10">
        <v>966500</v>
      </c>
      <c r="E926" s="10"/>
      <c r="F926" s="10"/>
      <c r="G926" s="10"/>
      <c r="H926" s="10"/>
      <c r="I926" s="10"/>
      <c r="J926" s="10"/>
      <c r="K926" s="10">
        <v>618.67999999999995</v>
      </c>
      <c r="L926" s="10">
        <v>406100</v>
      </c>
      <c r="M926" s="10"/>
      <c r="N926" s="10"/>
      <c r="O926" s="10">
        <v>618.67999999999995</v>
      </c>
      <c r="P926" s="10">
        <v>1015900</v>
      </c>
      <c r="Q926" s="69"/>
      <c r="R926" s="67"/>
    </row>
    <row r="927" spans="1:18" x14ac:dyDescent="0.35">
      <c r="A927" s="7">
        <v>22</v>
      </c>
      <c r="B927" s="172" t="s">
        <v>752</v>
      </c>
      <c r="C927" s="143">
        <f t="shared" si="51"/>
        <v>2331800</v>
      </c>
      <c r="D927" s="10">
        <v>943500</v>
      </c>
      <c r="E927" s="10"/>
      <c r="F927" s="10"/>
      <c r="G927" s="10"/>
      <c r="H927" s="10"/>
      <c r="I927" s="10"/>
      <c r="J927" s="10"/>
      <c r="K927" s="10">
        <v>441.96</v>
      </c>
      <c r="L927" s="10">
        <v>396500</v>
      </c>
      <c r="M927" s="10"/>
      <c r="N927" s="10"/>
      <c r="O927" s="10">
        <v>441.96</v>
      </c>
      <c r="P927" s="10">
        <v>991800</v>
      </c>
      <c r="Q927" s="69"/>
      <c r="R927" s="67"/>
    </row>
    <row r="928" spans="1:18" x14ac:dyDescent="0.35">
      <c r="A928" s="7">
        <v>23</v>
      </c>
      <c r="B928" s="172" t="s">
        <v>753</v>
      </c>
      <c r="C928" s="143">
        <f t="shared" si="51"/>
        <v>2711800</v>
      </c>
      <c r="D928" s="10">
        <v>1097300</v>
      </c>
      <c r="E928" s="10"/>
      <c r="F928" s="10"/>
      <c r="G928" s="10"/>
      <c r="H928" s="10"/>
      <c r="I928" s="10"/>
      <c r="J928" s="10"/>
      <c r="K928" s="10">
        <v>444.28</v>
      </c>
      <c r="L928" s="10">
        <v>461100</v>
      </c>
      <c r="M928" s="10"/>
      <c r="N928" s="10"/>
      <c r="O928" s="10">
        <v>444.28</v>
      </c>
      <c r="P928" s="10">
        <v>1153400</v>
      </c>
      <c r="Q928" s="69"/>
      <c r="R928" s="67"/>
    </row>
    <row r="929" spans="1:18" x14ac:dyDescent="0.35">
      <c r="A929" s="7">
        <v>24</v>
      </c>
      <c r="B929" s="172" t="s">
        <v>613</v>
      </c>
      <c r="C929" s="143">
        <f t="shared" si="51"/>
        <v>2535100</v>
      </c>
      <c r="D929" s="10">
        <v>1025800</v>
      </c>
      <c r="E929" s="10"/>
      <c r="F929" s="10"/>
      <c r="G929" s="10"/>
      <c r="H929" s="10"/>
      <c r="I929" s="10"/>
      <c r="J929" s="10"/>
      <c r="K929" s="10">
        <v>436.4</v>
      </c>
      <c r="L929" s="10">
        <v>431000</v>
      </c>
      <c r="M929" s="10"/>
      <c r="N929" s="10"/>
      <c r="O929" s="10">
        <v>436.4</v>
      </c>
      <c r="P929" s="10">
        <v>1078300</v>
      </c>
      <c r="Q929" s="69"/>
      <c r="R929" s="67"/>
    </row>
    <row r="930" spans="1:18" x14ac:dyDescent="0.35">
      <c r="A930" s="7">
        <v>25</v>
      </c>
      <c r="B930" s="174" t="s">
        <v>621</v>
      </c>
      <c r="C930" s="143">
        <f t="shared" si="51"/>
        <v>2487600</v>
      </c>
      <c r="D930" s="10">
        <v>1006600</v>
      </c>
      <c r="E930" s="10"/>
      <c r="F930" s="10"/>
      <c r="G930" s="10"/>
      <c r="H930" s="10"/>
      <c r="I930" s="10"/>
      <c r="J930" s="10"/>
      <c r="K930" s="10">
        <v>433.84</v>
      </c>
      <c r="L930" s="10">
        <v>422900</v>
      </c>
      <c r="M930" s="10"/>
      <c r="N930" s="10"/>
      <c r="O930" s="10">
        <v>433.84</v>
      </c>
      <c r="P930" s="10">
        <v>1058100</v>
      </c>
      <c r="Q930" s="69"/>
      <c r="R930" s="67"/>
    </row>
    <row r="931" spans="1:18" x14ac:dyDescent="0.35">
      <c r="A931" s="9">
        <v>9</v>
      </c>
      <c r="B931" s="16" t="s">
        <v>52</v>
      </c>
      <c r="C931" s="152">
        <f>C932+C939+C945</f>
        <v>130193116</v>
      </c>
      <c r="D931" s="68">
        <f t="shared" ref="D931:Q931" si="52">D932+D939+D945</f>
        <v>68078214</v>
      </c>
      <c r="E931" s="68">
        <f t="shared" si="52"/>
        <v>0</v>
      </c>
      <c r="F931" s="68">
        <f t="shared" si="52"/>
        <v>0</v>
      </c>
      <c r="G931" s="68">
        <f t="shared" si="52"/>
        <v>12034.1</v>
      </c>
      <c r="H931" s="68">
        <f t="shared" si="52"/>
        <v>31557498</v>
      </c>
      <c r="I931" s="68">
        <f t="shared" si="52"/>
        <v>5103</v>
      </c>
      <c r="J931" s="68">
        <f t="shared" si="52"/>
        <v>7621404</v>
      </c>
      <c r="K931" s="68">
        <f t="shared" si="52"/>
        <v>14419</v>
      </c>
      <c r="L931" s="68">
        <f t="shared" si="52"/>
        <v>22936000</v>
      </c>
      <c r="M931" s="68">
        <f t="shared" si="52"/>
        <v>0</v>
      </c>
      <c r="N931" s="68">
        <f t="shared" si="52"/>
        <v>0</v>
      </c>
      <c r="O931" s="68">
        <f t="shared" si="52"/>
        <v>0</v>
      </c>
      <c r="P931" s="68">
        <f t="shared" si="52"/>
        <v>0</v>
      </c>
      <c r="Q931" s="68">
        <f t="shared" si="52"/>
        <v>0</v>
      </c>
      <c r="R931" s="67"/>
    </row>
    <row r="932" spans="1:18" x14ac:dyDescent="0.35">
      <c r="A932" s="427" t="s">
        <v>53</v>
      </c>
      <c r="B932" s="427"/>
      <c r="C932" s="152">
        <f>SUM(C933:C938)</f>
        <v>17412114</v>
      </c>
      <c r="D932" s="68">
        <f t="shared" ref="D932:Q932" si="53">SUM(D933:D938)</f>
        <v>0</v>
      </c>
      <c r="E932" s="68">
        <f t="shared" si="53"/>
        <v>0</v>
      </c>
      <c r="F932" s="68">
        <f t="shared" si="53"/>
        <v>0</v>
      </c>
      <c r="G932" s="68">
        <f t="shared" si="53"/>
        <v>6590.4</v>
      </c>
      <c r="H932" s="68">
        <f t="shared" si="53"/>
        <v>17412114</v>
      </c>
      <c r="I932" s="68">
        <f t="shared" si="53"/>
        <v>0</v>
      </c>
      <c r="J932" s="68">
        <f t="shared" si="53"/>
        <v>0</v>
      </c>
      <c r="K932" s="68">
        <f t="shared" si="53"/>
        <v>0</v>
      </c>
      <c r="L932" s="68">
        <f t="shared" si="53"/>
        <v>0</v>
      </c>
      <c r="M932" s="68">
        <f t="shared" si="53"/>
        <v>0</v>
      </c>
      <c r="N932" s="68">
        <f t="shared" si="53"/>
        <v>0</v>
      </c>
      <c r="O932" s="68">
        <f t="shared" si="53"/>
        <v>0</v>
      </c>
      <c r="P932" s="68">
        <f t="shared" si="53"/>
        <v>0</v>
      </c>
      <c r="Q932" s="68">
        <f t="shared" si="53"/>
        <v>0</v>
      </c>
      <c r="R932" s="67"/>
    </row>
    <row r="933" spans="1:18" x14ac:dyDescent="0.35">
      <c r="A933" s="7">
        <v>1</v>
      </c>
      <c r="B933" s="8" t="s">
        <v>1160</v>
      </c>
      <c r="C933" s="181">
        <f t="shared" ref="C933:C938" si="54">D933+H933+J933+L933</f>
        <v>2206829</v>
      </c>
      <c r="D933" s="10"/>
      <c r="E933" s="10"/>
      <c r="F933" s="10"/>
      <c r="G933" s="10">
        <v>939.3</v>
      </c>
      <c r="H933" s="10">
        <v>2206829</v>
      </c>
      <c r="I933" s="10"/>
      <c r="J933" s="10"/>
      <c r="K933" s="10"/>
      <c r="L933" s="10"/>
      <c r="M933" s="10"/>
      <c r="N933" s="10"/>
      <c r="O933" s="10"/>
      <c r="P933" s="10"/>
      <c r="Q933" s="69"/>
      <c r="R933" s="67"/>
    </row>
    <row r="934" spans="1:18" x14ac:dyDescent="0.35">
      <c r="A934" s="7">
        <v>3</v>
      </c>
      <c r="B934" s="8" t="s">
        <v>1162</v>
      </c>
      <c r="C934" s="181">
        <f t="shared" si="54"/>
        <v>3172200</v>
      </c>
      <c r="D934" s="10"/>
      <c r="E934" s="10"/>
      <c r="F934" s="10"/>
      <c r="G934" s="10">
        <v>1145</v>
      </c>
      <c r="H934" s="10">
        <v>3172200</v>
      </c>
      <c r="I934" s="10"/>
      <c r="J934" s="10"/>
      <c r="K934" s="10"/>
      <c r="L934" s="10"/>
      <c r="M934" s="10"/>
      <c r="N934" s="10"/>
      <c r="O934" s="10"/>
      <c r="P934" s="10"/>
      <c r="Q934" s="69"/>
      <c r="R934" s="67"/>
    </row>
    <row r="935" spans="1:18" x14ac:dyDescent="0.35">
      <c r="A935" s="14">
        <v>4</v>
      </c>
      <c r="B935" s="8" t="s">
        <v>1163</v>
      </c>
      <c r="C935" s="181">
        <f t="shared" si="54"/>
        <v>3172200</v>
      </c>
      <c r="D935" s="10"/>
      <c r="E935" s="10"/>
      <c r="F935" s="10"/>
      <c r="G935" s="10">
        <v>1145</v>
      </c>
      <c r="H935" s="10">
        <v>3172200</v>
      </c>
      <c r="I935" s="10"/>
      <c r="J935" s="10"/>
      <c r="K935" s="10"/>
      <c r="L935" s="10"/>
      <c r="M935" s="10"/>
      <c r="N935" s="10"/>
      <c r="O935" s="10"/>
      <c r="P935" s="10"/>
      <c r="Q935" s="69"/>
      <c r="R935" s="67"/>
    </row>
    <row r="936" spans="1:18" x14ac:dyDescent="0.35">
      <c r="A936" s="14">
        <v>5</v>
      </c>
      <c r="B936" s="8" t="s">
        <v>1164</v>
      </c>
      <c r="C936" s="181">
        <f t="shared" si="54"/>
        <v>3172200</v>
      </c>
      <c r="D936" s="10"/>
      <c r="E936" s="10"/>
      <c r="F936" s="10"/>
      <c r="G936" s="10">
        <v>1145</v>
      </c>
      <c r="H936" s="10">
        <v>3172200</v>
      </c>
      <c r="I936" s="10"/>
      <c r="J936" s="10"/>
      <c r="K936" s="10"/>
      <c r="L936" s="10"/>
      <c r="M936" s="10"/>
      <c r="N936" s="10"/>
      <c r="O936" s="10"/>
      <c r="P936" s="10"/>
      <c r="Q936" s="69"/>
      <c r="R936" s="67"/>
    </row>
    <row r="937" spans="1:18" x14ac:dyDescent="0.35">
      <c r="A937" s="14">
        <v>6</v>
      </c>
      <c r="B937" s="8" t="s">
        <v>1165</v>
      </c>
      <c r="C937" s="181">
        <f t="shared" si="54"/>
        <v>3172200</v>
      </c>
      <c r="D937" s="10"/>
      <c r="E937" s="10"/>
      <c r="F937" s="10"/>
      <c r="G937" s="10">
        <v>1145</v>
      </c>
      <c r="H937" s="10">
        <v>3172200</v>
      </c>
      <c r="I937" s="10"/>
      <c r="J937" s="10"/>
      <c r="K937" s="10"/>
      <c r="L937" s="10"/>
      <c r="M937" s="10"/>
      <c r="N937" s="10"/>
      <c r="O937" s="10"/>
      <c r="P937" s="10"/>
      <c r="Q937" s="69"/>
      <c r="R937" s="67"/>
    </row>
    <row r="938" spans="1:18" x14ac:dyDescent="0.35">
      <c r="A938" s="14">
        <v>7</v>
      </c>
      <c r="B938" s="8" t="s">
        <v>1166</v>
      </c>
      <c r="C938" s="181">
        <f t="shared" si="54"/>
        <v>2516485</v>
      </c>
      <c r="D938" s="10"/>
      <c r="E938" s="10"/>
      <c r="F938" s="10"/>
      <c r="G938" s="10">
        <v>1071.0999999999999</v>
      </c>
      <c r="H938" s="10">
        <v>2516485</v>
      </c>
      <c r="I938" s="10"/>
      <c r="J938" s="10"/>
      <c r="K938" s="10"/>
      <c r="L938" s="10"/>
      <c r="M938" s="10"/>
      <c r="N938" s="10"/>
      <c r="O938" s="10"/>
      <c r="P938" s="10"/>
      <c r="Q938" s="69"/>
      <c r="R938" s="67"/>
    </row>
    <row r="939" spans="1:18" x14ac:dyDescent="0.35">
      <c r="A939" s="423" t="s">
        <v>54</v>
      </c>
      <c r="B939" s="424"/>
      <c r="C939" s="152">
        <f>SUM(C940:C944)</f>
        <v>67144475</v>
      </c>
      <c r="D939" s="68">
        <f t="shared" ref="D939:Q939" si="55">SUM(D940:D944)</f>
        <v>37599409</v>
      </c>
      <c r="E939" s="68">
        <f t="shared" si="55"/>
        <v>0</v>
      </c>
      <c r="F939" s="68">
        <f t="shared" si="55"/>
        <v>0</v>
      </c>
      <c r="G939" s="68">
        <f t="shared" si="55"/>
        <v>4688</v>
      </c>
      <c r="H939" s="68">
        <f t="shared" si="55"/>
        <v>11845721</v>
      </c>
      <c r="I939" s="68">
        <f t="shared" si="55"/>
        <v>3543</v>
      </c>
      <c r="J939" s="68">
        <f t="shared" si="55"/>
        <v>5095745</v>
      </c>
      <c r="K939" s="68">
        <f t="shared" si="55"/>
        <v>7340</v>
      </c>
      <c r="L939" s="68">
        <f t="shared" si="55"/>
        <v>12603600</v>
      </c>
      <c r="M939" s="68">
        <f t="shared" si="55"/>
        <v>0</v>
      </c>
      <c r="N939" s="68">
        <f t="shared" si="55"/>
        <v>0</v>
      </c>
      <c r="O939" s="68">
        <f t="shared" si="55"/>
        <v>0</v>
      </c>
      <c r="P939" s="68">
        <f t="shared" si="55"/>
        <v>0</v>
      </c>
      <c r="Q939" s="68">
        <f t="shared" si="55"/>
        <v>0</v>
      </c>
      <c r="R939" s="67"/>
    </row>
    <row r="940" spans="1:18" x14ac:dyDescent="0.35">
      <c r="A940" s="7">
        <v>2</v>
      </c>
      <c r="B940" s="8" t="s">
        <v>1161</v>
      </c>
      <c r="C940" s="181">
        <f>D940+H940+J940+L940</f>
        <v>2563709</v>
      </c>
      <c r="D940" s="10"/>
      <c r="E940" s="10"/>
      <c r="F940" s="10"/>
      <c r="G940" s="10">
        <v>1091.2</v>
      </c>
      <c r="H940" s="10">
        <v>2563709</v>
      </c>
      <c r="I940" s="10"/>
      <c r="J940" s="10"/>
      <c r="K940" s="10"/>
      <c r="L940" s="10"/>
      <c r="M940" s="10"/>
      <c r="N940" s="10"/>
      <c r="O940" s="10"/>
      <c r="P940" s="10"/>
      <c r="Q940" s="69"/>
      <c r="R940" s="67"/>
    </row>
    <row r="941" spans="1:18" x14ac:dyDescent="0.35">
      <c r="A941" s="7">
        <v>1</v>
      </c>
      <c r="B941" s="8" t="s">
        <v>1167</v>
      </c>
      <c r="C941" s="181">
        <f>D941+H941+J941+L941</f>
        <v>16104661</v>
      </c>
      <c r="D941" s="10">
        <v>9364047</v>
      </c>
      <c r="E941" s="10"/>
      <c r="F941" s="10"/>
      <c r="G941" s="10">
        <v>903.9</v>
      </c>
      <c r="H941" s="10">
        <v>2332632</v>
      </c>
      <c r="I941" s="10">
        <v>884</v>
      </c>
      <c r="J941" s="10">
        <v>1269084</v>
      </c>
      <c r="K941" s="10">
        <v>2013</v>
      </c>
      <c r="L941" s="10">
        <v>3138898</v>
      </c>
      <c r="M941" s="69"/>
      <c r="N941" s="69"/>
      <c r="O941" s="69"/>
      <c r="P941" s="69"/>
      <c r="Q941" s="69"/>
      <c r="R941" s="67"/>
    </row>
    <row r="942" spans="1:18" x14ac:dyDescent="0.35">
      <c r="A942" s="7">
        <v>2</v>
      </c>
      <c r="B942" s="8" t="s">
        <v>1168</v>
      </c>
      <c r="C942" s="181">
        <f>D942+H942+J942+L942</f>
        <v>16177930</v>
      </c>
      <c r="D942" s="10">
        <v>9446853</v>
      </c>
      <c r="E942" s="10"/>
      <c r="F942" s="10"/>
      <c r="G942" s="10">
        <v>885.1</v>
      </c>
      <c r="H942" s="10">
        <v>2284116</v>
      </c>
      <c r="I942" s="10">
        <v>886</v>
      </c>
      <c r="J942" s="10">
        <v>1280306</v>
      </c>
      <c r="K942" s="10">
        <v>1784</v>
      </c>
      <c r="L942" s="10">
        <v>3166655</v>
      </c>
      <c r="M942" s="69"/>
      <c r="N942" s="69"/>
      <c r="O942" s="69"/>
      <c r="P942" s="69"/>
      <c r="Q942" s="69"/>
      <c r="R942" s="67"/>
    </row>
    <row r="943" spans="1:18" x14ac:dyDescent="0.35">
      <c r="A943" s="7">
        <v>3</v>
      </c>
      <c r="B943" s="8" t="s">
        <v>1169</v>
      </c>
      <c r="C943" s="181">
        <f>D943+H943+J943+L943</f>
        <v>16179158</v>
      </c>
      <c r="D943" s="10">
        <v>9431896</v>
      </c>
      <c r="E943" s="10"/>
      <c r="F943" s="10"/>
      <c r="G943" s="10">
        <v>894.1</v>
      </c>
      <c r="H943" s="10">
        <v>2307342</v>
      </c>
      <c r="I943" s="10">
        <v>895</v>
      </c>
      <c r="J943" s="10">
        <v>1278279</v>
      </c>
      <c r="K943" s="10">
        <v>1820</v>
      </c>
      <c r="L943" s="10">
        <v>3161641</v>
      </c>
      <c r="M943" s="69"/>
      <c r="N943" s="69"/>
      <c r="O943" s="69"/>
      <c r="P943" s="69"/>
      <c r="Q943" s="69"/>
      <c r="R943" s="67"/>
    </row>
    <row r="944" spans="1:18" x14ac:dyDescent="0.35">
      <c r="A944" s="14">
        <v>4</v>
      </c>
      <c r="B944" s="8" t="s">
        <v>1170</v>
      </c>
      <c r="C944" s="181">
        <f>D944+H944+J944+L944</f>
        <v>16119017</v>
      </c>
      <c r="D944" s="10">
        <v>9356613</v>
      </c>
      <c r="E944" s="10"/>
      <c r="F944" s="10"/>
      <c r="G944" s="10">
        <v>913.7</v>
      </c>
      <c r="H944" s="10">
        <v>2357922</v>
      </c>
      <c r="I944" s="10">
        <v>878</v>
      </c>
      <c r="J944" s="10">
        <v>1268076</v>
      </c>
      <c r="K944" s="10">
        <v>1723</v>
      </c>
      <c r="L944" s="10">
        <v>3136406</v>
      </c>
      <c r="M944" s="69"/>
      <c r="N944" s="69"/>
      <c r="O944" s="69"/>
      <c r="P944" s="69"/>
      <c r="Q944" s="69"/>
      <c r="R944" s="67"/>
    </row>
    <row r="945" spans="1:22" x14ac:dyDescent="0.35">
      <c r="A945" s="423" t="s">
        <v>55</v>
      </c>
      <c r="B945" s="424"/>
      <c r="C945" s="152">
        <f>SUM(C946:C950)</f>
        <v>45636527</v>
      </c>
      <c r="D945" s="68">
        <f t="shared" ref="D945:Q945" si="56">SUM(D946:D950)</f>
        <v>30478805</v>
      </c>
      <c r="E945" s="68">
        <f t="shared" si="56"/>
        <v>0</v>
      </c>
      <c r="F945" s="68">
        <f t="shared" si="56"/>
        <v>0</v>
      </c>
      <c r="G945" s="68">
        <f t="shared" si="56"/>
        <v>755.7</v>
      </c>
      <c r="H945" s="68">
        <f t="shared" si="56"/>
        <v>2299663</v>
      </c>
      <c r="I945" s="68">
        <f t="shared" si="56"/>
        <v>1560</v>
      </c>
      <c r="J945" s="68">
        <f t="shared" si="56"/>
        <v>2525659</v>
      </c>
      <c r="K945" s="68">
        <f t="shared" si="56"/>
        <v>7079</v>
      </c>
      <c r="L945" s="68">
        <f t="shared" si="56"/>
        <v>10332400</v>
      </c>
      <c r="M945" s="68">
        <f t="shared" si="56"/>
        <v>0</v>
      </c>
      <c r="N945" s="68">
        <f t="shared" si="56"/>
        <v>0</v>
      </c>
      <c r="O945" s="68">
        <f t="shared" si="56"/>
        <v>0</v>
      </c>
      <c r="P945" s="68">
        <f t="shared" si="56"/>
        <v>0</v>
      </c>
      <c r="Q945" s="68">
        <f t="shared" si="56"/>
        <v>0</v>
      </c>
      <c r="R945" s="67"/>
    </row>
    <row r="946" spans="1:22" x14ac:dyDescent="0.35">
      <c r="A946" s="7">
        <v>1</v>
      </c>
      <c r="B946" s="8" t="s">
        <v>1171</v>
      </c>
      <c r="C946" s="181">
        <f>D946+H946+J946+L946</f>
        <v>9734241</v>
      </c>
      <c r="D946" s="10">
        <v>7237488</v>
      </c>
      <c r="E946" s="10"/>
      <c r="F946" s="10"/>
      <c r="G946" s="10"/>
      <c r="H946" s="10"/>
      <c r="I946" s="10"/>
      <c r="J946" s="10"/>
      <c r="K946" s="10">
        <v>1753</v>
      </c>
      <c r="L946" s="10">
        <v>2496753</v>
      </c>
      <c r="M946" s="69"/>
      <c r="N946" s="69"/>
      <c r="O946" s="69"/>
      <c r="P946" s="69"/>
      <c r="Q946" s="69"/>
      <c r="R946" s="67"/>
    </row>
    <row r="947" spans="1:22" x14ac:dyDescent="0.35">
      <c r="A947" s="7">
        <v>2</v>
      </c>
      <c r="B947" s="8" t="s">
        <v>1172</v>
      </c>
      <c r="C947" s="181">
        <f>D947+H947+J947+L947</f>
        <v>13635205</v>
      </c>
      <c r="D947" s="10">
        <v>9271016</v>
      </c>
      <c r="E947" s="10"/>
      <c r="F947" s="10"/>
      <c r="G947" s="10"/>
      <c r="H947" s="10"/>
      <c r="I947" s="10">
        <v>906</v>
      </c>
      <c r="J947" s="10">
        <v>1256476</v>
      </c>
      <c r="K947" s="10">
        <v>2001</v>
      </c>
      <c r="L947" s="10">
        <v>3107713</v>
      </c>
      <c r="M947" s="69"/>
      <c r="N947" s="69"/>
      <c r="O947" s="69"/>
      <c r="P947" s="69"/>
      <c r="Q947" s="69"/>
      <c r="R947" s="67"/>
    </row>
    <row r="948" spans="1:22" x14ac:dyDescent="0.35">
      <c r="A948" s="7">
        <v>3</v>
      </c>
      <c r="B948" s="8" t="s">
        <v>1173</v>
      </c>
      <c r="C948" s="181">
        <f>D948+H948+J948+L948</f>
        <v>13773109</v>
      </c>
      <c r="D948" s="10">
        <v>9364782</v>
      </c>
      <c r="E948" s="10"/>
      <c r="F948" s="10"/>
      <c r="G948" s="10"/>
      <c r="H948" s="10"/>
      <c r="I948" s="10">
        <v>654</v>
      </c>
      <c r="J948" s="10">
        <v>1269183</v>
      </c>
      <c r="K948" s="10">
        <v>1885</v>
      </c>
      <c r="L948" s="10">
        <v>3139144</v>
      </c>
      <c r="M948" s="69"/>
      <c r="N948" s="69"/>
      <c r="O948" s="69"/>
      <c r="P948" s="69"/>
      <c r="Q948" s="69"/>
      <c r="R948" s="67"/>
    </row>
    <row r="949" spans="1:22" x14ac:dyDescent="0.35">
      <c r="A949" s="7">
        <v>4</v>
      </c>
      <c r="B949" s="8" t="s">
        <v>1174</v>
      </c>
      <c r="C949" s="181">
        <f>D949+H949+J949+L949</f>
        <v>3419351</v>
      </c>
      <c r="D949" s="10">
        <v>2542315</v>
      </c>
      <c r="E949" s="10"/>
      <c r="F949" s="10"/>
      <c r="G949" s="10"/>
      <c r="H949" s="10"/>
      <c r="I949" s="10"/>
      <c r="J949" s="10"/>
      <c r="K949" s="10">
        <v>871</v>
      </c>
      <c r="L949" s="10">
        <v>877036</v>
      </c>
      <c r="M949" s="69"/>
      <c r="N949" s="69"/>
      <c r="O949" s="69"/>
      <c r="P949" s="69"/>
      <c r="Q949" s="69"/>
      <c r="R949" s="67"/>
    </row>
    <row r="950" spans="1:22" x14ac:dyDescent="0.35">
      <c r="A950" s="7">
        <v>5</v>
      </c>
      <c r="B950" s="8" t="s">
        <v>1175</v>
      </c>
      <c r="C950" s="181">
        <f>D950+H950+J950+L950</f>
        <v>5074621</v>
      </c>
      <c r="D950" s="10">
        <v>2063204</v>
      </c>
      <c r="E950" s="10"/>
      <c r="F950" s="10"/>
      <c r="G950" s="10">
        <v>755.7</v>
      </c>
      <c r="H950" s="10">
        <v>2299663</v>
      </c>
      <c r="I950" s="10"/>
      <c r="J950" s="10"/>
      <c r="K950" s="10">
        <v>569</v>
      </c>
      <c r="L950" s="10">
        <v>711754</v>
      </c>
      <c r="M950" s="69"/>
      <c r="N950" s="69"/>
      <c r="O950" s="69"/>
      <c r="P950" s="69"/>
      <c r="Q950" s="69"/>
      <c r="R950" s="67"/>
    </row>
    <row r="951" spans="1:22" s="40" customFormat="1" ht="17.399999999999999" x14ac:dyDescent="0.3">
      <c r="A951" s="9">
        <v>10</v>
      </c>
      <c r="B951" s="134" t="s">
        <v>1649</v>
      </c>
      <c r="C951" s="348">
        <f>C952+C957+C978</f>
        <v>179789294.57419997</v>
      </c>
      <c r="D951" s="194">
        <f t="shared" ref="D951:Q951" si="57">D952+D957+D978</f>
        <v>107174436.447</v>
      </c>
      <c r="E951" s="194">
        <f t="shared" si="57"/>
        <v>18</v>
      </c>
      <c r="F951" s="194">
        <f t="shared" si="57"/>
        <v>5137587.7200000007</v>
      </c>
      <c r="G951" s="194">
        <f t="shared" si="57"/>
        <v>13515.539999999999</v>
      </c>
      <c r="H951" s="194">
        <f t="shared" si="57"/>
        <v>35604668.242200002</v>
      </c>
      <c r="I951" s="194">
        <f t="shared" si="57"/>
        <v>0</v>
      </c>
      <c r="J951" s="194">
        <f t="shared" si="57"/>
        <v>0</v>
      </c>
      <c r="K951" s="194">
        <f t="shared" si="57"/>
        <v>6363</v>
      </c>
      <c r="L951" s="194">
        <f t="shared" si="57"/>
        <v>9147995.9730000012</v>
      </c>
      <c r="M951" s="194">
        <f t="shared" si="57"/>
        <v>0</v>
      </c>
      <c r="N951" s="194">
        <f t="shared" si="57"/>
        <v>0</v>
      </c>
      <c r="O951" s="194">
        <f t="shared" si="57"/>
        <v>4330</v>
      </c>
      <c r="P951" s="194">
        <f t="shared" si="57"/>
        <v>15674274.991999999</v>
      </c>
      <c r="Q951" s="194">
        <f t="shared" si="57"/>
        <v>7050331.2000000002</v>
      </c>
      <c r="R951" s="112"/>
    </row>
    <row r="952" spans="1:22" s="64" customFormat="1" ht="19.5" customHeight="1" x14ac:dyDescent="0.3">
      <c r="A952" s="134" t="s">
        <v>1650</v>
      </c>
      <c r="B952" s="135"/>
      <c r="C952" s="349">
        <f>C953+C954+C955+C956</f>
        <v>5492449</v>
      </c>
      <c r="D952" s="195">
        <f t="shared" ref="D952:Q952" si="58">D953+D954+D955+D956</f>
        <v>0</v>
      </c>
      <c r="E952" s="195">
        <f t="shared" si="58"/>
        <v>14</v>
      </c>
      <c r="F952" s="195">
        <f t="shared" si="58"/>
        <v>1960000</v>
      </c>
      <c r="G952" s="195">
        <f t="shared" si="58"/>
        <v>0</v>
      </c>
      <c r="H952" s="195">
        <f t="shared" si="58"/>
        <v>0</v>
      </c>
      <c r="I952" s="195">
        <f t="shared" si="58"/>
        <v>0</v>
      </c>
      <c r="J952" s="195">
        <f t="shared" si="58"/>
        <v>0</v>
      </c>
      <c r="K952" s="195">
        <f t="shared" si="58"/>
        <v>0</v>
      </c>
      <c r="L952" s="195">
        <f t="shared" si="58"/>
        <v>0</v>
      </c>
      <c r="M952" s="195">
        <f t="shared" si="58"/>
        <v>0</v>
      </c>
      <c r="N952" s="195">
        <f t="shared" si="58"/>
        <v>0</v>
      </c>
      <c r="O952" s="195">
        <f t="shared" si="58"/>
        <v>0</v>
      </c>
      <c r="P952" s="195">
        <f t="shared" si="58"/>
        <v>0</v>
      </c>
      <c r="Q952" s="195">
        <f t="shared" si="58"/>
        <v>3532449</v>
      </c>
      <c r="R952" s="65"/>
      <c r="V952" s="66"/>
    </row>
    <row r="953" spans="1:22" s="45" customFormat="1" ht="19.5" customHeight="1" x14ac:dyDescent="0.35">
      <c r="A953" s="132">
        <v>1</v>
      </c>
      <c r="B953" s="131" t="s">
        <v>993</v>
      </c>
      <c r="C953" s="350">
        <v>3532449</v>
      </c>
      <c r="D953" s="178"/>
      <c r="E953" s="10"/>
      <c r="F953" s="10"/>
      <c r="G953" s="316"/>
      <c r="H953" s="10"/>
      <c r="I953" s="10"/>
      <c r="J953" s="10"/>
      <c r="K953" s="10"/>
      <c r="L953" s="10"/>
      <c r="M953" s="55"/>
      <c r="N953" s="55"/>
      <c r="O953" s="10"/>
      <c r="P953" s="10"/>
      <c r="Q953" s="178">
        <v>3532449</v>
      </c>
      <c r="R953" s="54"/>
      <c r="S953" s="44"/>
      <c r="U953" s="47"/>
      <c r="V953" s="46"/>
    </row>
    <row r="954" spans="1:22" s="45" customFormat="1" ht="19.5" customHeight="1" x14ac:dyDescent="0.35">
      <c r="A954" s="132">
        <v>2</v>
      </c>
      <c r="B954" s="131" t="s">
        <v>755</v>
      </c>
      <c r="C954" s="180">
        <v>700000</v>
      </c>
      <c r="D954" s="178"/>
      <c r="E954" s="178">
        <v>5</v>
      </c>
      <c r="F954" s="77">
        <v>700000</v>
      </c>
      <c r="G954" s="316"/>
      <c r="H954" s="10"/>
      <c r="I954" s="10"/>
      <c r="J954" s="10"/>
      <c r="K954" s="10"/>
      <c r="L954" s="10"/>
      <c r="M954" s="55"/>
      <c r="N954" s="55"/>
      <c r="O954" s="10"/>
      <c r="P954" s="10"/>
      <c r="Q954" s="10"/>
      <c r="R954" s="54"/>
      <c r="S954" s="44"/>
    </row>
    <row r="955" spans="1:22" s="45" customFormat="1" ht="19.5" customHeight="1" x14ac:dyDescent="0.35">
      <c r="A955" s="132">
        <v>3</v>
      </c>
      <c r="B955" s="131" t="s">
        <v>965</v>
      </c>
      <c r="C955" s="180">
        <v>700000</v>
      </c>
      <c r="D955" s="178"/>
      <c r="E955" s="178">
        <v>5</v>
      </c>
      <c r="F955" s="77">
        <v>700000</v>
      </c>
      <c r="G955" s="316"/>
      <c r="H955" s="10"/>
      <c r="I955" s="10"/>
      <c r="J955" s="10"/>
      <c r="K955" s="10"/>
      <c r="L955" s="10"/>
      <c r="M955" s="55"/>
      <c r="N955" s="55"/>
      <c r="O955" s="10"/>
      <c r="P955" s="10"/>
      <c r="Q955" s="10"/>
      <c r="R955" s="54"/>
      <c r="S955" s="44"/>
      <c r="T955" s="48"/>
    </row>
    <row r="956" spans="1:22" s="45" customFormat="1" ht="19.5" customHeight="1" x14ac:dyDescent="0.35">
      <c r="A956" s="132">
        <v>4</v>
      </c>
      <c r="B956" s="131" t="s">
        <v>622</v>
      </c>
      <c r="C956" s="143">
        <v>560000</v>
      </c>
      <c r="D956" s="178"/>
      <c r="E956" s="178">
        <v>4</v>
      </c>
      <c r="F956" s="10">
        <v>560000</v>
      </c>
      <c r="G956" s="316"/>
      <c r="H956" s="10"/>
      <c r="I956" s="10"/>
      <c r="J956" s="10"/>
      <c r="K956" s="10"/>
      <c r="L956" s="10"/>
      <c r="M956" s="55"/>
      <c r="N956" s="55"/>
      <c r="O956" s="10"/>
      <c r="P956" s="10"/>
      <c r="Q956" s="10"/>
      <c r="R956" s="54"/>
      <c r="S956" s="44"/>
    </row>
    <row r="957" spans="1:22" s="45" customFormat="1" ht="19.5" customHeight="1" x14ac:dyDescent="0.25">
      <c r="A957" s="134" t="s">
        <v>1651</v>
      </c>
      <c r="B957" s="131"/>
      <c r="C957" s="349">
        <f>C958+C959+C960+C961+C962+C963+C964+C965+C966+C967+C968+C969+C970+C971+C972+C973+C974+C975+C976+C977</f>
        <v>96923565.865999997</v>
      </c>
      <c r="D957" s="195">
        <f t="shared" ref="D957:Q957" si="59">D958+D959+D960+D961+D962+D963+D964+D965+D966+D967+D968+D969+D970+D971+D972+D973+D974+D975+D976+D977</f>
        <v>63695022.861000009</v>
      </c>
      <c r="E957" s="195">
        <f t="shared" si="59"/>
        <v>4</v>
      </c>
      <c r="F957" s="195">
        <f t="shared" si="59"/>
        <v>3177587.72</v>
      </c>
      <c r="G957" s="195">
        <f t="shared" si="59"/>
        <v>5253.6</v>
      </c>
      <c r="H957" s="195">
        <f t="shared" si="59"/>
        <v>13557597.120000001</v>
      </c>
      <c r="I957" s="195">
        <f t="shared" si="59"/>
        <v>0</v>
      </c>
      <c r="J957" s="195">
        <f t="shared" si="59"/>
        <v>0</v>
      </c>
      <c r="K957" s="195">
        <f t="shared" si="59"/>
        <v>4065</v>
      </c>
      <c r="L957" s="195">
        <f t="shared" si="59"/>
        <v>5764850.9730000002</v>
      </c>
      <c r="M957" s="195">
        <f t="shared" si="59"/>
        <v>0</v>
      </c>
      <c r="N957" s="195">
        <f t="shared" si="59"/>
        <v>0</v>
      </c>
      <c r="O957" s="195">
        <f t="shared" si="59"/>
        <v>2032</v>
      </c>
      <c r="P957" s="195">
        <f t="shared" si="59"/>
        <v>7210624.9919999987</v>
      </c>
      <c r="Q957" s="195">
        <f t="shared" si="59"/>
        <v>3517882.2</v>
      </c>
      <c r="R957" s="54"/>
      <c r="S957" s="44"/>
    </row>
    <row r="958" spans="1:22" s="45" customFormat="1" ht="19.5" customHeight="1" x14ac:dyDescent="0.35">
      <c r="A958" s="151">
        <v>1</v>
      </c>
      <c r="B958" s="131" t="s">
        <v>197</v>
      </c>
      <c r="C958" s="351">
        <v>2502393.7990000001</v>
      </c>
      <c r="D958" s="317">
        <v>2502393.7990000001</v>
      </c>
      <c r="E958" s="10"/>
      <c r="F958" s="10"/>
      <c r="G958" s="10"/>
      <c r="H958" s="10"/>
      <c r="I958" s="10"/>
      <c r="J958" s="10"/>
      <c r="K958" s="10"/>
      <c r="L958" s="10"/>
      <c r="M958" s="55"/>
      <c r="N958" s="55"/>
      <c r="O958" s="10"/>
      <c r="P958" s="10"/>
      <c r="Q958" s="10"/>
      <c r="R958" s="54"/>
      <c r="S958" s="44"/>
    </row>
    <row r="959" spans="1:22" s="45" customFormat="1" ht="19.5" customHeight="1" x14ac:dyDescent="0.35">
      <c r="A959" s="151">
        <v>2</v>
      </c>
      <c r="B959" s="131" t="s">
        <v>756</v>
      </c>
      <c r="C959" s="350">
        <v>4430956.7369999997</v>
      </c>
      <c r="D959" s="178">
        <v>4430956.7369999997</v>
      </c>
      <c r="E959" s="10"/>
      <c r="F959" s="10"/>
      <c r="G959" s="316"/>
      <c r="H959" s="10"/>
      <c r="I959" s="10"/>
      <c r="J959" s="10"/>
      <c r="K959" s="10"/>
      <c r="L959" s="10"/>
      <c r="M959" s="55"/>
      <c r="N959" s="55"/>
      <c r="O959" s="10"/>
      <c r="P959" s="10"/>
      <c r="Q959" s="10"/>
      <c r="R959" s="54"/>
      <c r="S959" s="44"/>
    </row>
    <row r="960" spans="1:22" s="45" customFormat="1" ht="19.5" customHeight="1" x14ac:dyDescent="0.35">
      <c r="A960" s="151">
        <v>3</v>
      </c>
      <c r="B960" s="131" t="s">
        <v>198</v>
      </c>
      <c r="C960" s="350">
        <v>2808659.219</v>
      </c>
      <c r="D960" s="178">
        <v>2808659.219</v>
      </c>
      <c r="E960" s="10"/>
      <c r="F960" s="10"/>
      <c r="G960" s="316"/>
      <c r="H960" s="10"/>
      <c r="I960" s="10"/>
      <c r="J960" s="10"/>
      <c r="K960" s="10"/>
      <c r="L960" s="10"/>
      <c r="M960" s="55"/>
      <c r="N960" s="55"/>
      <c r="O960" s="10"/>
      <c r="P960" s="10"/>
      <c r="Q960" s="10"/>
      <c r="R960" s="54"/>
      <c r="S960" s="44"/>
    </row>
    <row r="961" spans="1:19" s="38" customFormat="1" ht="19.5" customHeight="1" x14ac:dyDescent="0.35">
      <c r="A961" s="151">
        <v>4</v>
      </c>
      <c r="B961" s="131" t="s">
        <v>886</v>
      </c>
      <c r="C961" s="350">
        <v>3997730.997</v>
      </c>
      <c r="D961" s="178">
        <v>3997730.997</v>
      </c>
      <c r="E961" s="10"/>
      <c r="F961" s="10"/>
      <c r="G961" s="316"/>
      <c r="H961" s="10"/>
      <c r="I961" s="10"/>
      <c r="J961" s="10"/>
      <c r="K961" s="10"/>
      <c r="L961" s="10"/>
      <c r="M961" s="55"/>
      <c r="N961" s="55"/>
      <c r="O961" s="10"/>
      <c r="P961" s="10"/>
      <c r="Q961" s="10"/>
      <c r="R961" s="54"/>
      <c r="S961" s="44"/>
    </row>
    <row r="962" spans="1:19" s="38" customFormat="1" ht="19.5" customHeight="1" x14ac:dyDescent="0.35">
      <c r="A962" s="151">
        <v>5</v>
      </c>
      <c r="B962" s="133" t="s">
        <v>924</v>
      </c>
      <c r="C962" s="318">
        <v>3517882.2</v>
      </c>
      <c r="D962" s="316"/>
      <c r="E962" s="55"/>
      <c r="F962" s="55"/>
      <c r="G962" s="316"/>
      <c r="H962" s="55"/>
      <c r="I962" s="55"/>
      <c r="J962" s="55"/>
      <c r="K962" s="55"/>
      <c r="L962" s="55"/>
      <c r="M962" s="55"/>
      <c r="N962" s="55"/>
      <c r="O962" s="55"/>
      <c r="P962" s="55"/>
      <c r="Q962" s="55">
        <v>3517882.2</v>
      </c>
      <c r="R962" s="54"/>
      <c r="S962" s="44"/>
    </row>
    <row r="963" spans="1:19" s="38" customFormat="1" ht="19.5" customHeight="1" x14ac:dyDescent="0.35">
      <c r="A963" s="151">
        <v>6</v>
      </c>
      <c r="B963" s="133" t="s">
        <v>1656</v>
      </c>
      <c r="C963" s="318">
        <v>4930185.7699999996</v>
      </c>
      <c r="D963" s="316">
        <v>4930185.7699999996</v>
      </c>
      <c r="E963" s="10"/>
      <c r="F963" s="10"/>
      <c r="G963" s="10"/>
      <c r="H963" s="10"/>
      <c r="I963" s="10"/>
      <c r="J963" s="10"/>
      <c r="K963" s="10"/>
      <c r="L963" s="10"/>
      <c r="M963" s="55"/>
      <c r="N963" s="55"/>
      <c r="O963" s="10"/>
      <c r="P963" s="10"/>
      <c r="Q963" s="178"/>
      <c r="R963" s="54"/>
      <c r="S963" s="44"/>
    </row>
    <row r="964" spans="1:19" s="38" customFormat="1" ht="19.5" customHeight="1" x14ac:dyDescent="0.35">
      <c r="A964" s="151">
        <v>7</v>
      </c>
      <c r="B964" s="131" t="s">
        <v>1657</v>
      </c>
      <c r="C964" s="350">
        <v>5055361.8959999997</v>
      </c>
      <c r="D964" s="178">
        <v>2061831.0959999999</v>
      </c>
      <c r="E964" s="10"/>
      <c r="F964" s="10"/>
      <c r="G964" s="10">
        <v>1160</v>
      </c>
      <c r="H964" s="10">
        <v>2993530.8000000003</v>
      </c>
      <c r="I964" s="10"/>
      <c r="J964" s="10"/>
      <c r="K964" s="10"/>
      <c r="L964" s="10"/>
      <c r="M964" s="55"/>
      <c r="N964" s="55"/>
      <c r="O964" s="10"/>
      <c r="P964" s="10"/>
      <c r="Q964" s="178"/>
      <c r="R964" s="54"/>
      <c r="S964" s="44"/>
    </row>
    <row r="965" spans="1:19" s="45" customFormat="1" ht="19.5" customHeight="1" x14ac:dyDescent="0.35">
      <c r="A965" s="151">
        <v>8</v>
      </c>
      <c r="B965" s="131" t="s">
        <v>1658</v>
      </c>
      <c r="C965" s="350">
        <v>4586029.8</v>
      </c>
      <c r="D965" s="178">
        <v>4586029.8</v>
      </c>
      <c r="E965" s="10"/>
      <c r="F965" s="10"/>
      <c r="G965" s="316"/>
      <c r="H965" s="10"/>
      <c r="I965" s="10"/>
      <c r="J965" s="10"/>
      <c r="K965" s="10"/>
      <c r="L965" s="10"/>
      <c r="M965" s="55"/>
      <c r="N965" s="55"/>
      <c r="O965" s="10"/>
      <c r="P965" s="10"/>
      <c r="Q965" s="10"/>
      <c r="R965" s="54"/>
      <c r="S965" s="44"/>
    </row>
    <row r="966" spans="1:19" s="45" customFormat="1" ht="19.5" customHeight="1" x14ac:dyDescent="0.35">
      <c r="A966" s="151">
        <v>9</v>
      </c>
      <c r="B966" s="131" t="s">
        <v>1659</v>
      </c>
      <c r="C966" s="350">
        <v>4595093.1000000006</v>
      </c>
      <c r="D966" s="178">
        <v>4595093.1000000006</v>
      </c>
      <c r="E966" s="10"/>
      <c r="F966" s="10"/>
      <c r="G966" s="316"/>
      <c r="H966" s="10"/>
      <c r="I966" s="10"/>
      <c r="J966" s="10"/>
      <c r="K966" s="10"/>
      <c r="L966" s="10"/>
      <c r="M966" s="55"/>
      <c r="N966" s="55"/>
      <c r="O966" s="10"/>
      <c r="P966" s="10"/>
      <c r="Q966" s="10"/>
      <c r="R966" s="54"/>
      <c r="S966" s="44"/>
    </row>
    <row r="967" spans="1:19" s="45" customFormat="1" ht="19.5" customHeight="1" x14ac:dyDescent="0.35">
      <c r="A967" s="151">
        <v>10</v>
      </c>
      <c r="B967" s="131" t="s">
        <v>1660</v>
      </c>
      <c r="C967" s="350">
        <v>3177587.72</v>
      </c>
      <c r="D967" s="178"/>
      <c r="E967" s="10">
        <v>4</v>
      </c>
      <c r="F967" s="10">
        <v>3177587.72</v>
      </c>
      <c r="G967" s="10"/>
      <c r="H967" s="10"/>
      <c r="I967" s="10"/>
      <c r="J967" s="10"/>
      <c r="K967" s="10"/>
      <c r="L967" s="10"/>
      <c r="M967" s="55"/>
      <c r="N967" s="55"/>
      <c r="O967" s="10"/>
      <c r="P967" s="10"/>
      <c r="Q967" s="178"/>
      <c r="R967" s="54"/>
      <c r="S967" s="44"/>
    </row>
    <row r="968" spans="1:19" s="64" customFormat="1" ht="19.5" customHeight="1" x14ac:dyDescent="0.35">
      <c r="A968" s="151">
        <v>11</v>
      </c>
      <c r="B968" s="133" t="s">
        <v>199</v>
      </c>
      <c r="C968" s="350">
        <v>7878998.5889999988</v>
      </c>
      <c r="D968" s="178">
        <v>7878998.5889999988</v>
      </c>
      <c r="E968" s="10"/>
      <c r="F968" s="10"/>
      <c r="G968" s="10"/>
      <c r="H968" s="316"/>
      <c r="I968" s="10"/>
      <c r="J968" s="10"/>
      <c r="K968" s="10"/>
      <c r="L968" s="55"/>
      <c r="M968" s="55"/>
      <c r="N968" s="55"/>
      <c r="O968" s="55"/>
      <c r="P968" s="55"/>
      <c r="Q968" s="55"/>
      <c r="R968" s="63"/>
    </row>
    <row r="969" spans="1:19" s="45" customFormat="1" ht="19.5" customHeight="1" x14ac:dyDescent="0.35">
      <c r="A969" s="151">
        <v>12</v>
      </c>
      <c r="B969" s="131" t="s">
        <v>755</v>
      </c>
      <c r="C969" s="350">
        <v>9982137.3540000003</v>
      </c>
      <c r="D969" s="178">
        <v>9982137.3540000003</v>
      </c>
      <c r="E969" s="10"/>
      <c r="F969" s="10"/>
      <c r="G969" s="10"/>
      <c r="H969" s="10"/>
      <c r="I969" s="10"/>
      <c r="J969" s="10"/>
      <c r="K969" s="10"/>
      <c r="L969" s="10"/>
      <c r="M969" s="55"/>
      <c r="N969" s="55"/>
      <c r="O969" s="10"/>
      <c r="P969" s="10"/>
      <c r="Q969" s="178"/>
      <c r="R969" s="175"/>
    </row>
    <row r="970" spans="1:19" s="45" customFormat="1" ht="19.5" customHeight="1" x14ac:dyDescent="0.35">
      <c r="A970" s="151">
        <v>13</v>
      </c>
      <c r="B970" s="133" t="s">
        <v>200</v>
      </c>
      <c r="C970" s="318">
        <v>5336996.2</v>
      </c>
      <c r="D970" s="316">
        <v>5336996.2</v>
      </c>
      <c r="E970" s="10"/>
      <c r="F970" s="10"/>
      <c r="G970" s="316"/>
      <c r="H970" s="10"/>
      <c r="I970" s="10"/>
      <c r="J970" s="10"/>
      <c r="K970" s="10"/>
      <c r="L970" s="10"/>
      <c r="M970" s="55"/>
      <c r="N970" s="55"/>
      <c r="O970" s="10"/>
      <c r="P970" s="10"/>
      <c r="Q970" s="10"/>
      <c r="R970" s="175"/>
    </row>
    <row r="971" spans="1:19" s="45" customFormat="1" ht="19.5" customHeight="1" x14ac:dyDescent="0.35">
      <c r="A971" s="151">
        <v>14</v>
      </c>
      <c r="B971" s="131" t="s">
        <v>965</v>
      </c>
      <c r="C971" s="350">
        <v>5324796.0159999998</v>
      </c>
      <c r="D971" s="178">
        <v>5324796.0159999998</v>
      </c>
      <c r="E971" s="10"/>
      <c r="F971" s="10"/>
      <c r="G971" s="10"/>
      <c r="H971" s="10"/>
      <c r="I971" s="10"/>
      <c r="J971" s="10"/>
      <c r="K971" s="10"/>
      <c r="L971" s="10"/>
      <c r="M971" s="55"/>
      <c r="N971" s="55"/>
      <c r="O971" s="10"/>
      <c r="P971" s="10"/>
      <c r="Q971" s="178"/>
      <c r="R971" s="175"/>
    </row>
    <row r="972" spans="1:19" s="45" customFormat="1" ht="19.5" customHeight="1" x14ac:dyDescent="0.35">
      <c r="A972" s="151">
        <v>15</v>
      </c>
      <c r="B972" s="131" t="s">
        <v>201</v>
      </c>
      <c r="C972" s="350">
        <v>9314157.1840000004</v>
      </c>
      <c r="D972" s="178">
        <v>5259214.1840000004</v>
      </c>
      <c r="E972" s="10"/>
      <c r="F972" s="10"/>
      <c r="G972" s="316">
        <v>1571.3</v>
      </c>
      <c r="H972" s="178">
        <v>4054943</v>
      </c>
      <c r="I972" s="10"/>
      <c r="J972" s="10"/>
      <c r="K972" s="10"/>
      <c r="L972" s="10"/>
      <c r="M972" s="55"/>
      <c r="N972" s="55"/>
      <c r="O972" s="10"/>
      <c r="P972" s="10"/>
      <c r="Q972" s="178"/>
      <c r="R972" s="175"/>
    </row>
    <row r="973" spans="1:19" s="45" customFormat="1" ht="19.5" customHeight="1" x14ac:dyDescent="0.35">
      <c r="A973" s="151">
        <v>16</v>
      </c>
      <c r="B973" s="131" t="s">
        <v>622</v>
      </c>
      <c r="C973" s="350">
        <v>3247207</v>
      </c>
      <c r="D973" s="178"/>
      <c r="E973" s="10"/>
      <c r="F973" s="10"/>
      <c r="G973" s="316">
        <v>1258.3</v>
      </c>
      <c r="H973" s="178">
        <v>3247207</v>
      </c>
      <c r="I973" s="10"/>
      <c r="J973" s="10"/>
      <c r="K973" s="10"/>
      <c r="L973" s="10"/>
      <c r="M973" s="55"/>
      <c r="N973" s="55"/>
      <c r="O973" s="10"/>
      <c r="P973" s="10"/>
      <c r="Q973" s="178"/>
      <c r="R973" s="175"/>
    </row>
    <row r="974" spans="1:19" s="45" customFormat="1" ht="19.5" customHeight="1" x14ac:dyDescent="0.35">
      <c r="A974" s="151">
        <v>17</v>
      </c>
      <c r="B974" s="131" t="s">
        <v>202</v>
      </c>
      <c r="C974" s="350">
        <v>5046451.3649999993</v>
      </c>
      <c r="D974" s="178"/>
      <c r="E974" s="10"/>
      <c r="F974" s="10"/>
      <c r="G974" s="316"/>
      <c r="H974" s="10"/>
      <c r="I974" s="10"/>
      <c r="J974" s="10"/>
      <c r="K974" s="55">
        <v>1016</v>
      </c>
      <c r="L974" s="55">
        <v>1441138.8689999999</v>
      </c>
      <c r="M974" s="55"/>
      <c r="N974" s="55"/>
      <c r="O974" s="55">
        <v>1016</v>
      </c>
      <c r="P974" s="55">
        <v>3605312.4959999993</v>
      </c>
      <c r="Q974" s="178"/>
      <c r="R974" s="175"/>
    </row>
    <row r="975" spans="1:19" s="45" customFormat="1" ht="19.5" customHeight="1" x14ac:dyDescent="0.35">
      <c r="A975" s="151">
        <v>18</v>
      </c>
      <c r="B975" s="131" t="s">
        <v>203</v>
      </c>
      <c r="C975" s="350">
        <v>1442616.3539999998</v>
      </c>
      <c r="D975" s="178"/>
      <c r="E975" s="10"/>
      <c r="F975" s="10"/>
      <c r="G975" s="316"/>
      <c r="H975" s="10"/>
      <c r="I975" s="10"/>
      <c r="J975" s="10"/>
      <c r="K975" s="55">
        <v>1016</v>
      </c>
      <c r="L975" s="55">
        <v>1442616.3539999998</v>
      </c>
      <c r="M975" s="55"/>
      <c r="N975" s="55"/>
      <c r="O975" s="55"/>
      <c r="P975" s="55"/>
      <c r="Q975" s="178"/>
      <c r="R975" s="175"/>
    </row>
    <row r="976" spans="1:19" s="45" customFormat="1" ht="19.5" customHeight="1" x14ac:dyDescent="0.35">
      <c r="A976" s="151">
        <v>19</v>
      </c>
      <c r="B976" s="131" t="s">
        <v>204</v>
      </c>
      <c r="C976" s="350">
        <v>3070915.0410000002</v>
      </c>
      <c r="D976" s="178"/>
      <c r="E976" s="10"/>
      <c r="F976" s="10"/>
      <c r="G976" s="316">
        <v>632</v>
      </c>
      <c r="H976" s="10">
        <v>1630958.1600000001</v>
      </c>
      <c r="I976" s="10"/>
      <c r="J976" s="10"/>
      <c r="K976" s="55">
        <v>1017</v>
      </c>
      <c r="L976" s="10">
        <v>1439956.8810000001</v>
      </c>
      <c r="M976" s="55"/>
      <c r="N976" s="55"/>
      <c r="O976" s="55"/>
      <c r="P976" s="55"/>
      <c r="Q976" s="178"/>
      <c r="R976" s="175"/>
    </row>
    <row r="977" spans="1:18" s="45" customFormat="1" ht="19.5" customHeight="1" x14ac:dyDescent="0.35">
      <c r="A977" s="151">
        <v>20</v>
      </c>
      <c r="B977" s="131" t="s">
        <v>885</v>
      </c>
      <c r="C977" s="350">
        <v>6677409.5249999994</v>
      </c>
      <c r="D977" s="178"/>
      <c r="E977" s="10"/>
      <c r="F977" s="10"/>
      <c r="G977" s="316">
        <v>632</v>
      </c>
      <c r="H977" s="10">
        <v>1630958.1600000001</v>
      </c>
      <c r="I977" s="10"/>
      <c r="J977" s="10"/>
      <c r="K977" s="55">
        <v>1016</v>
      </c>
      <c r="L977" s="55">
        <v>1441138.8689999999</v>
      </c>
      <c r="M977" s="55"/>
      <c r="N977" s="55"/>
      <c r="O977" s="55">
        <v>1016</v>
      </c>
      <c r="P977" s="55">
        <v>3605312.4959999993</v>
      </c>
      <c r="Q977" s="10"/>
      <c r="R977" s="175"/>
    </row>
    <row r="978" spans="1:18" s="45" customFormat="1" ht="19.5" customHeight="1" x14ac:dyDescent="0.25">
      <c r="A978" s="134" t="s">
        <v>1652</v>
      </c>
      <c r="B978" s="131"/>
      <c r="C978" s="352">
        <f>C979+C980+C981+C982+C983+C984+C985+C986+C987+C988+C989+C990+C991+C992+C993+C994+C995+C996</f>
        <v>77373279.708199993</v>
      </c>
      <c r="D978" s="85">
        <f t="shared" ref="D978:Q978" si="60">D979+D980+D981+D982+D983+D984+D985+D986+D987+D988+D989+D990+D991+D992+D993+D994+D995+D996</f>
        <v>43479413.585999995</v>
      </c>
      <c r="E978" s="85">
        <f t="shared" si="60"/>
        <v>0</v>
      </c>
      <c r="F978" s="85">
        <f t="shared" si="60"/>
        <v>0</v>
      </c>
      <c r="G978" s="85">
        <f t="shared" si="60"/>
        <v>8261.9399999999987</v>
      </c>
      <c r="H978" s="85">
        <f t="shared" si="60"/>
        <v>22047071.122200001</v>
      </c>
      <c r="I978" s="85">
        <f t="shared" si="60"/>
        <v>0</v>
      </c>
      <c r="J978" s="85">
        <f t="shared" si="60"/>
        <v>0</v>
      </c>
      <c r="K978" s="85">
        <f t="shared" si="60"/>
        <v>2298</v>
      </c>
      <c r="L978" s="85">
        <f t="shared" si="60"/>
        <v>3383145</v>
      </c>
      <c r="M978" s="85">
        <f t="shared" si="60"/>
        <v>0</v>
      </c>
      <c r="N978" s="85">
        <f t="shared" si="60"/>
        <v>0</v>
      </c>
      <c r="O978" s="85">
        <f t="shared" si="60"/>
        <v>2298</v>
      </c>
      <c r="P978" s="85">
        <f t="shared" si="60"/>
        <v>8463650</v>
      </c>
      <c r="Q978" s="85">
        <f t="shared" si="60"/>
        <v>0</v>
      </c>
      <c r="R978" s="175"/>
    </row>
    <row r="979" spans="1:18" s="45" customFormat="1" ht="19.5" customHeight="1" x14ac:dyDescent="0.35">
      <c r="A979" s="132">
        <v>1</v>
      </c>
      <c r="B979" s="131" t="s">
        <v>1653</v>
      </c>
      <c r="C979" s="350">
        <v>1367308.74</v>
      </c>
      <c r="D979" s="178">
        <v>1367308.74</v>
      </c>
      <c r="E979" s="10"/>
      <c r="F979" s="10"/>
      <c r="G979" s="316"/>
      <c r="H979" s="10"/>
      <c r="I979" s="10"/>
      <c r="J979" s="10"/>
      <c r="K979" s="10"/>
      <c r="L979" s="10"/>
      <c r="M979" s="55"/>
      <c r="N979" s="55"/>
      <c r="O979" s="10"/>
      <c r="P979" s="10"/>
      <c r="Q979" s="10"/>
      <c r="R979" s="175"/>
    </row>
    <row r="980" spans="1:18" s="45" customFormat="1" ht="19.5" customHeight="1" x14ac:dyDescent="0.35">
      <c r="A980" s="132">
        <v>2</v>
      </c>
      <c r="B980" s="131" t="s">
        <v>1654</v>
      </c>
      <c r="C980" s="350">
        <v>5281998.1972000003</v>
      </c>
      <c r="D980" s="178">
        <v>2285267.4159999997</v>
      </c>
      <c r="E980" s="10"/>
      <c r="F980" s="10"/>
      <c r="G980" s="316">
        <v>1161.24</v>
      </c>
      <c r="H980" s="10">
        <v>2996730.7812000001</v>
      </c>
      <c r="I980" s="10"/>
      <c r="J980" s="10"/>
      <c r="K980" s="10"/>
      <c r="L980" s="10"/>
      <c r="M980" s="55"/>
      <c r="N980" s="55"/>
      <c r="O980" s="10"/>
      <c r="P980" s="10"/>
      <c r="Q980" s="10"/>
      <c r="R980" s="175"/>
    </row>
    <row r="981" spans="1:18" s="45" customFormat="1" ht="19.5" customHeight="1" x14ac:dyDescent="0.35">
      <c r="A981" s="132">
        <v>3</v>
      </c>
      <c r="B981" s="131" t="s">
        <v>1655</v>
      </c>
      <c r="C981" s="350">
        <v>5055361.8959999997</v>
      </c>
      <c r="D981" s="178">
        <v>2061831.0959999999</v>
      </c>
      <c r="E981" s="10"/>
      <c r="F981" s="10"/>
      <c r="G981" s="316">
        <v>1160</v>
      </c>
      <c r="H981" s="10">
        <v>2993530.8000000003</v>
      </c>
      <c r="I981" s="10"/>
      <c r="J981" s="10"/>
      <c r="K981" s="10"/>
      <c r="L981" s="10"/>
      <c r="M981" s="55"/>
      <c r="N981" s="55"/>
      <c r="O981" s="10"/>
      <c r="P981" s="10"/>
      <c r="Q981" s="10"/>
      <c r="R981" s="175"/>
    </row>
    <row r="982" spans="1:18" s="64" customFormat="1" ht="19.5" customHeight="1" x14ac:dyDescent="0.35">
      <c r="A982" s="132">
        <v>4</v>
      </c>
      <c r="B982" s="131" t="s">
        <v>1661</v>
      </c>
      <c r="C982" s="350">
        <v>11846795</v>
      </c>
      <c r="D982" s="178"/>
      <c r="E982" s="10"/>
      <c r="F982" s="10"/>
      <c r="G982" s="316"/>
      <c r="H982" s="10"/>
      <c r="I982" s="10"/>
      <c r="J982" s="10"/>
      <c r="K982" s="55">
        <v>2298</v>
      </c>
      <c r="L982" s="10">
        <v>3383145</v>
      </c>
      <c r="M982" s="55"/>
      <c r="N982" s="55"/>
      <c r="O982" s="55">
        <v>2298</v>
      </c>
      <c r="P982" s="10">
        <v>8463650</v>
      </c>
      <c r="Q982" s="10"/>
      <c r="R982" s="63"/>
    </row>
    <row r="983" spans="1:18" s="45" customFormat="1" ht="19.5" customHeight="1" x14ac:dyDescent="0.35">
      <c r="A983" s="132">
        <v>5</v>
      </c>
      <c r="B983" s="131" t="s">
        <v>1657</v>
      </c>
      <c r="C983" s="350">
        <v>3997730.997</v>
      </c>
      <c r="D983" s="178">
        <v>3997730.997</v>
      </c>
      <c r="E983" s="10"/>
      <c r="F983" s="10"/>
      <c r="G983" s="316"/>
      <c r="H983" s="10"/>
      <c r="I983" s="10"/>
      <c r="J983" s="10"/>
      <c r="K983" s="10"/>
      <c r="L983" s="10"/>
      <c r="M983" s="55"/>
      <c r="N983" s="55"/>
      <c r="O983" s="10"/>
      <c r="P983" s="10"/>
      <c r="Q983" s="10"/>
      <c r="R983" s="175"/>
    </row>
    <row r="984" spans="1:18" s="45" customFormat="1" ht="19.5" customHeight="1" x14ac:dyDescent="0.35">
      <c r="A984" s="132">
        <v>6</v>
      </c>
      <c r="B984" s="131" t="s">
        <v>1658</v>
      </c>
      <c r="C984" s="350">
        <v>2365246.4</v>
      </c>
      <c r="D984" s="178">
        <v>2365246.4</v>
      </c>
      <c r="E984" s="10"/>
      <c r="F984" s="10"/>
      <c r="G984" s="316"/>
      <c r="H984" s="10"/>
      <c r="I984" s="10"/>
      <c r="J984" s="10"/>
      <c r="K984" s="10"/>
      <c r="L984" s="10"/>
      <c r="M984" s="55"/>
      <c r="N984" s="55"/>
      <c r="O984" s="10"/>
      <c r="P984" s="10"/>
      <c r="Q984" s="10"/>
      <c r="R984" s="175"/>
    </row>
    <row r="985" spans="1:18" s="45" customFormat="1" ht="19.5" customHeight="1" x14ac:dyDescent="0.35">
      <c r="A985" s="132">
        <v>7</v>
      </c>
      <c r="B985" s="131" t="s">
        <v>1659</v>
      </c>
      <c r="C985" s="350">
        <v>2369920.7999999998</v>
      </c>
      <c r="D985" s="178">
        <v>2369920.7999999998</v>
      </c>
      <c r="E985" s="10"/>
      <c r="F985" s="10"/>
      <c r="G985" s="316"/>
      <c r="H985" s="10"/>
      <c r="I985" s="10"/>
      <c r="J985" s="10"/>
      <c r="K985" s="10"/>
      <c r="L985" s="10"/>
      <c r="M985" s="55"/>
      <c r="N985" s="55"/>
      <c r="O985" s="10"/>
      <c r="P985" s="10"/>
      <c r="Q985" s="10"/>
      <c r="R985" s="175"/>
    </row>
    <row r="986" spans="1:18" s="45" customFormat="1" ht="19.5" customHeight="1" x14ac:dyDescent="0.35">
      <c r="A986" s="132">
        <v>8</v>
      </c>
      <c r="B986" s="131" t="s">
        <v>1662</v>
      </c>
      <c r="C986" s="350">
        <v>3204110.2080000001</v>
      </c>
      <c r="D986" s="178"/>
      <c r="E986" s="10"/>
      <c r="F986" s="10"/>
      <c r="G986" s="316">
        <v>1241.5999999999999</v>
      </c>
      <c r="H986" s="178">
        <v>3204110.2080000001</v>
      </c>
      <c r="I986" s="10"/>
      <c r="J986" s="10"/>
      <c r="K986" s="10"/>
      <c r="L986" s="10"/>
      <c r="M986" s="55"/>
      <c r="N986" s="55"/>
      <c r="O986" s="10"/>
      <c r="P986" s="10"/>
      <c r="Q986" s="10"/>
      <c r="R986" s="175"/>
    </row>
    <row r="987" spans="1:18" s="45" customFormat="1" ht="19.5" customHeight="1" x14ac:dyDescent="0.35">
      <c r="A987" s="132">
        <v>9</v>
      </c>
      <c r="B987" s="131" t="s">
        <v>1660</v>
      </c>
      <c r="C987" s="350">
        <v>12515182.07</v>
      </c>
      <c r="D987" s="178">
        <v>12515182.07</v>
      </c>
      <c r="E987" s="10"/>
      <c r="F987" s="10"/>
      <c r="G987" s="316"/>
      <c r="H987" s="10"/>
      <c r="I987" s="10"/>
      <c r="J987" s="10"/>
      <c r="K987" s="10"/>
      <c r="L987" s="10"/>
      <c r="M987" s="55"/>
      <c r="N987" s="55"/>
      <c r="O987" s="10"/>
      <c r="P987" s="10"/>
      <c r="Q987" s="10"/>
      <c r="R987" s="175"/>
    </row>
    <row r="988" spans="1:18" s="45" customFormat="1" ht="19.5" customHeight="1" x14ac:dyDescent="0.35">
      <c r="A988" s="132">
        <v>10</v>
      </c>
      <c r="B988" s="133" t="s">
        <v>199</v>
      </c>
      <c r="C988" s="350">
        <v>4063596.1519999998</v>
      </c>
      <c r="D988" s="178">
        <v>4063596.1519999998</v>
      </c>
      <c r="E988" s="10"/>
      <c r="F988" s="10"/>
      <c r="G988" s="10"/>
      <c r="H988" s="316"/>
      <c r="I988" s="10"/>
      <c r="J988" s="10"/>
      <c r="K988" s="10"/>
      <c r="L988" s="55"/>
      <c r="M988" s="55"/>
      <c r="N988" s="55"/>
      <c r="O988" s="55"/>
      <c r="P988" s="55"/>
      <c r="Q988" s="55"/>
      <c r="R988" s="175"/>
    </row>
    <row r="989" spans="1:18" s="45" customFormat="1" ht="19.5" customHeight="1" x14ac:dyDescent="0.35">
      <c r="A989" s="132">
        <v>11</v>
      </c>
      <c r="B989" s="131" t="s">
        <v>755</v>
      </c>
      <c r="C989" s="350">
        <v>5148290.6719999993</v>
      </c>
      <c r="D989" s="178">
        <v>5148290.6719999993</v>
      </c>
      <c r="E989" s="10"/>
      <c r="F989" s="10"/>
      <c r="G989" s="316"/>
      <c r="H989" s="10"/>
      <c r="I989" s="10"/>
      <c r="J989" s="10"/>
      <c r="K989" s="10"/>
      <c r="L989" s="10"/>
      <c r="M989" s="55"/>
      <c r="N989" s="55"/>
      <c r="O989" s="10"/>
      <c r="P989" s="10"/>
      <c r="Q989" s="10"/>
      <c r="R989" s="175"/>
    </row>
    <row r="990" spans="1:18" s="45" customFormat="1" ht="19.5" customHeight="1" x14ac:dyDescent="0.35">
      <c r="A990" s="132">
        <v>12</v>
      </c>
      <c r="B990" s="131" t="s">
        <v>200</v>
      </c>
      <c r="C990" s="350">
        <v>4020105.4139999999</v>
      </c>
      <c r="D990" s="178"/>
      <c r="E990" s="10"/>
      <c r="F990" s="10"/>
      <c r="G990" s="316">
        <v>1557.8</v>
      </c>
      <c r="H990" s="178">
        <v>4020105.4139999999</v>
      </c>
      <c r="I990" s="10"/>
      <c r="J990" s="10"/>
      <c r="K990" s="10"/>
      <c r="L990" s="10"/>
      <c r="M990" s="55"/>
      <c r="N990" s="55"/>
      <c r="O990" s="10"/>
      <c r="P990" s="10"/>
      <c r="Q990" s="10"/>
      <c r="R990" s="175"/>
    </row>
    <row r="991" spans="1:18" s="45" customFormat="1" ht="19.5" customHeight="1" x14ac:dyDescent="0.35">
      <c r="A991" s="132">
        <v>13</v>
      </c>
      <c r="B991" s="131" t="s">
        <v>965</v>
      </c>
      <c r="C991" s="350">
        <v>4054943.9190000002</v>
      </c>
      <c r="D991" s="178"/>
      <c r="E991" s="10"/>
      <c r="F991" s="10"/>
      <c r="G991" s="316">
        <v>1571.3</v>
      </c>
      <c r="H991" s="178">
        <v>4054943.9190000002</v>
      </c>
      <c r="I991" s="10"/>
      <c r="J991" s="10"/>
      <c r="K991" s="10"/>
      <c r="L991" s="10"/>
      <c r="M991" s="55"/>
      <c r="N991" s="55"/>
      <c r="O991" s="10"/>
      <c r="P991" s="10"/>
      <c r="Q991" s="10"/>
      <c r="R991" s="175"/>
    </row>
    <row r="992" spans="1:18" s="45" customFormat="1" ht="19.5" customHeight="1" x14ac:dyDescent="0.35">
      <c r="A992" s="132">
        <v>14</v>
      </c>
      <c r="B992" s="131" t="s">
        <v>622</v>
      </c>
      <c r="C992" s="350">
        <v>3642058.76</v>
      </c>
      <c r="D992" s="178">
        <v>3642058.76</v>
      </c>
      <c r="E992" s="10"/>
      <c r="F992" s="10"/>
      <c r="G992" s="316"/>
      <c r="H992" s="10"/>
      <c r="I992" s="10"/>
      <c r="J992" s="10"/>
      <c r="K992" s="10"/>
      <c r="L992" s="10"/>
      <c r="M992" s="55"/>
      <c r="N992" s="55"/>
      <c r="O992" s="10"/>
      <c r="P992" s="10"/>
      <c r="Q992" s="10"/>
      <c r="R992" s="175"/>
    </row>
    <row r="993" spans="1:18" s="45" customFormat="1" ht="19.5" customHeight="1" x14ac:dyDescent="0.35">
      <c r="A993" s="132">
        <v>15</v>
      </c>
      <c r="B993" s="131" t="s">
        <v>202</v>
      </c>
      <c r="C993" s="350">
        <f>D993+H993</f>
        <v>3304710.969</v>
      </c>
      <c r="D993" s="178">
        <v>915885.96899999992</v>
      </c>
      <c r="E993" s="10"/>
      <c r="F993" s="10"/>
      <c r="G993" s="316">
        <v>785</v>
      </c>
      <c r="H993" s="178">
        <v>2388825</v>
      </c>
      <c r="I993" s="10"/>
      <c r="J993" s="10"/>
      <c r="K993" s="10"/>
      <c r="L993" s="10"/>
      <c r="M993" s="55"/>
      <c r="N993" s="55"/>
      <c r="O993" s="10"/>
      <c r="P993" s="10"/>
      <c r="Q993" s="10"/>
      <c r="R993" s="175"/>
    </row>
    <row r="994" spans="1:18" s="45" customFormat="1" ht="19.5" customHeight="1" x14ac:dyDescent="0.35">
      <c r="A994" s="132">
        <v>16</v>
      </c>
      <c r="B994" s="131" t="s">
        <v>203</v>
      </c>
      <c r="C994" s="350">
        <f>D994+H994</f>
        <v>3305649.9539999999</v>
      </c>
      <c r="D994" s="178">
        <v>916824.95399999991</v>
      </c>
      <c r="E994" s="10"/>
      <c r="F994" s="10"/>
      <c r="G994" s="316">
        <v>785</v>
      </c>
      <c r="H994" s="178">
        <v>2388825</v>
      </c>
      <c r="I994" s="10"/>
      <c r="J994" s="10"/>
      <c r="K994" s="10"/>
      <c r="L994" s="10"/>
      <c r="M994" s="55"/>
      <c r="N994" s="55"/>
      <c r="O994" s="10"/>
      <c r="P994" s="10"/>
      <c r="Q994" s="10"/>
      <c r="R994" s="175"/>
    </row>
    <row r="995" spans="1:18" s="45" customFormat="1" ht="19.5" customHeight="1" x14ac:dyDescent="0.35">
      <c r="A995" s="132">
        <v>17</v>
      </c>
      <c r="B995" s="131" t="s">
        <v>204</v>
      </c>
      <c r="C995" s="350">
        <v>915134.78</v>
      </c>
      <c r="D995" s="178">
        <v>915134.78</v>
      </c>
      <c r="E995" s="10"/>
      <c r="F995" s="10"/>
      <c r="G995" s="316"/>
      <c r="H995" s="10"/>
      <c r="I995" s="10"/>
      <c r="J995" s="10"/>
      <c r="K995" s="10"/>
      <c r="L995" s="10"/>
      <c r="M995" s="55"/>
      <c r="N995" s="55"/>
      <c r="O995" s="10"/>
      <c r="P995" s="10"/>
      <c r="Q995" s="10"/>
      <c r="R995" s="175"/>
    </row>
    <row r="996" spans="1:18" s="45" customFormat="1" ht="19.5" customHeight="1" x14ac:dyDescent="0.35">
      <c r="A996" s="151">
        <v>18</v>
      </c>
      <c r="B996" s="131" t="s">
        <v>885</v>
      </c>
      <c r="C996" s="350">
        <v>915134.78</v>
      </c>
      <c r="D996" s="178">
        <v>915134.78</v>
      </c>
      <c r="E996" s="10"/>
      <c r="F996" s="10"/>
      <c r="G996" s="316"/>
      <c r="H996" s="10"/>
      <c r="I996" s="10"/>
      <c r="J996" s="10"/>
      <c r="K996" s="10"/>
      <c r="L996" s="10"/>
      <c r="M996" s="55"/>
      <c r="N996" s="55"/>
      <c r="O996" s="10"/>
      <c r="P996" s="10"/>
      <c r="Q996" s="10"/>
      <c r="R996" s="175"/>
    </row>
    <row r="997" spans="1:18" s="67" customFormat="1" ht="22.5" customHeight="1" x14ac:dyDescent="0.35">
      <c r="A997" s="9">
        <v>11</v>
      </c>
      <c r="B997" s="15" t="s">
        <v>56</v>
      </c>
      <c r="C997" s="353">
        <f>C998</f>
        <v>11903914.5</v>
      </c>
      <c r="D997" s="56">
        <f t="shared" ref="D997:Q997" si="61">D998</f>
        <v>102334</v>
      </c>
      <c r="E997" s="56">
        <f t="shared" si="61"/>
        <v>0</v>
      </c>
      <c r="F997" s="56">
        <f t="shared" si="61"/>
        <v>0</v>
      </c>
      <c r="G997" s="56">
        <f t="shared" si="61"/>
        <v>2589.88</v>
      </c>
      <c r="H997" s="56">
        <f t="shared" si="61"/>
        <v>6678621</v>
      </c>
      <c r="I997" s="56">
        <f t="shared" si="61"/>
        <v>0</v>
      </c>
      <c r="J997" s="56">
        <f t="shared" si="61"/>
        <v>0</v>
      </c>
      <c r="K997" s="56">
        <f t="shared" si="61"/>
        <v>1370</v>
      </c>
      <c r="L997" s="56">
        <f t="shared" si="61"/>
        <v>1349436.3</v>
      </c>
      <c r="M997" s="56">
        <f t="shared" si="61"/>
        <v>384</v>
      </c>
      <c r="N997" s="56">
        <f t="shared" si="61"/>
        <v>397624</v>
      </c>
      <c r="O997" s="56">
        <f t="shared" si="61"/>
        <v>1370</v>
      </c>
      <c r="P997" s="56">
        <f t="shared" si="61"/>
        <v>3375899.2</v>
      </c>
      <c r="Q997" s="56">
        <f t="shared" si="61"/>
        <v>0</v>
      </c>
    </row>
    <row r="998" spans="1:18" ht="22.5" customHeight="1" x14ac:dyDescent="0.35">
      <c r="A998" s="385" t="s">
        <v>1188</v>
      </c>
      <c r="B998" s="328"/>
      <c r="C998" s="353">
        <f>SUM(C999:C1004)</f>
        <v>11903914.5</v>
      </c>
      <c r="D998" s="56">
        <f t="shared" ref="D998:Q998" si="62">SUM(D999:D1004)</f>
        <v>102334</v>
      </c>
      <c r="E998" s="56">
        <f t="shared" si="62"/>
        <v>0</v>
      </c>
      <c r="F998" s="56">
        <f t="shared" si="62"/>
        <v>0</v>
      </c>
      <c r="G998" s="56">
        <f t="shared" si="62"/>
        <v>2589.88</v>
      </c>
      <c r="H998" s="56">
        <f t="shared" si="62"/>
        <v>6678621</v>
      </c>
      <c r="I998" s="56">
        <f t="shared" si="62"/>
        <v>0</v>
      </c>
      <c r="J998" s="56">
        <f t="shared" si="62"/>
        <v>0</v>
      </c>
      <c r="K998" s="56">
        <f t="shared" si="62"/>
        <v>1370</v>
      </c>
      <c r="L998" s="56">
        <f t="shared" si="62"/>
        <v>1349436.3</v>
      </c>
      <c r="M998" s="56">
        <f t="shared" si="62"/>
        <v>384</v>
      </c>
      <c r="N998" s="56">
        <f t="shared" si="62"/>
        <v>397624</v>
      </c>
      <c r="O998" s="56">
        <f t="shared" si="62"/>
        <v>1370</v>
      </c>
      <c r="P998" s="56">
        <f t="shared" si="62"/>
        <v>3375899.2</v>
      </c>
      <c r="Q998" s="56">
        <f t="shared" si="62"/>
        <v>0</v>
      </c>
      <c r="R998" s="67"/>
    </row>
    <row r="999" spans="1:18" s="6" customFormat="1" ht="25.5" customHeight="1" x14ac:dyDescent="0.25">
      <c r="A999" s="22">
        <v>1</v>
      </c>
      <c r="B999" s="19" t="s">
        <v>1488</v>
      </c>
      <c r="C999" s="301">
        <f>D999+H999+L999+N999+P999</f>
        <v>4004902</v>
      </c>
      <c r="D999" s="55">
        <v>41771</v>
      </c>
      <c r="E999" s="55"/>
      <c r="F999" s="55"/>
      <c r="G999" s="120">
        <v>524.70000000000005</v>
      </c>
      <c r="H999" s="120">
        <f>FLOOR(G999*2580.63,1)</f>
        <v>1354056</v>
      </c>
      <c r="I999" s="55"/>
      <c r="J999" s="55"/>
      <c r="K999" s="55">
        <v>700</v>
      </c>
      <c r="L999" s="55">
        <f>K999*984.99</f>
        <v>689493</v>
      </c>
      <c r="M999" s="55">
        <v>188</v>
      </c>
      <c r="N999" s="55">
        <v>194670</v>
      </c>
      <c r="O999" s="55">
        <v>700</v>
      </c>
      <c r="P999" s="55">
        <f>O999*2464.16</f>
        <v>1724912</v>
      </c>
      <c r="Q999" s="55"/>
      <c r="R999" s="176"/>
    </row>
    <row r="1000" spans="1:18" s="6" customFormat="1" ht="25.5" customHeight="1" x14ac:dyDescent="0.25">
      <c r="A1000" s="22">
        <v>2</v>
      </c>
      <c r="B1000" s="19" t="s">
        <v>149</v>
      </c>
      <c r="C1000" s="301">
        <f>D1000+H1000+L1000+N1000+P1000</f>
        <v>3951213.5</v>
      </c>
      <c r="D1000" s="55">
        <v>60563</v>
      </c>
      <c r="E1000" s="55"/>
      <c r="F1000" s="55"/>
      <c r="G1000" s="120">
        <v>533.5</v>
      </c>
      <c r="H1000" s="120">
        <v>1376766</v>
      </c>
      <c r="I1000" s="55"/>
      <c r="J1000" s="55"/>
      <c r="K1000" s="55">
        <v>670</v>
      </c>
      <c r="L1000" s="55">
        <f>K1000*984.99</f>
        <v>659943.30000000005</v>
      </c>
      <c r="M1000" s="55">
        <v>196</v>
      </c>
      <c r="N1000" s="55">
        <v>202954</v>
      </c>
      <c r="O1000" s="55">
        <v>670</v>
      </c>
      <c r="P1000" s="55">
        <f>O1000*2464.16</f>
        <v>1650987.2</v>
      </c>
      <c r="Q1000" s="55"/>
      <c r="R1000" s="176"/>
    </row>
    <row r="1001" spans="1:18" s="6" customFormat="1" ht="25.5" customHeight="1" x14ac:dyDescent="0.25">
      <c r="A1001" s="22">
        <v>3</v>
      </c>
      <c r="B1001" s="19" t="s">
        <v>150</v>
      </c>
      <c r="C1001" s="301">
        <v>983529</v>
      </c>
      <c r="D1001" s="126"/>
      <c r="E1001" s="55"/>
      <c r="F1001" s="55"/>
      <c r="G1001" s="120">
        <v>381.12</v>
      </c>
      <c r="H1001" s="120">
        <v>983529</v>
      </c>
      <c r="I1001" s="55"/>
      <c r="J1001" s="55"/>
      <c r="K1001" s="55"/>
      <c r="L1001" s="55"/>
      <c r="M1001" s="55"/>
      <c r="N1001" s="55"/>
      <c r="O1001" s="55"/>
      <c r="P1001" s="55"/>
      <c r="Q1001" s="55"/>
      <c r="R1001" s="176"/>
    </row>
    <row r="1002" spans="1:18" s="6" customFormat="1" ht="25.5" customHeight="1" x14ac:dyDescent="0.25">
      <c r="A1002" s="22">
        <v>4</v>
      </c>
      <c r="B1002" s="19" t="s">
        <v>151</v>
      </c>
      <c r="C1002" s="301">
        <v>976252</v>
      </c>
      <c r="D1002" s="126"/>
      <c r="E1002" s="55"/>
      <c r="F1002" s="55"/>
      <c r="G1002" s="120">
        <v>378.3</v>
      </c>
      <c r="H1002" s="120">
        <v>976252</v>
      </c>
      <c r="I1002" s="55"/>
      <c r="J1002" s="55"/>
      <c r="K1002" s="55"/>
      <c r="L1002" s="55"/>
      <c r="M1002" s="55"/>
      <c r="N1002" s="55"/>
      <c r="O1002" s="55"/>
      <c r="P1002" s="55"/>
      <c r="Q1002" s="55"/>
      <c r="R1002" s="176"/>
    </row>
    <row r="1003" spans="1:18" s="6" customFormat="1" ht="25.5" customHeight="1" x14ac:dyDescent="0.25">
      <c r="A1003" s="22">
        <v>5</v>
      </c>
      <c r="B1003" s="19" t="s">
        <v>152</v>
      </c>
      <c r="C1003" s="301">
        <v>989005</v>
      </c>
      <c r="D1003" s="126"/>
      <c r="E1003" s="55"/>
      <c r="F1003" s="55"/>
      <c r="G1003" s="120">
        <v>388.24</v>
      </c>
      <c r="H1003" s="120">
        <v>989005</v>
      </c>
      <c r="I1003" s="55"/>
      <c r="J1003" s="55"/>
      <c r="K1003" s="55"/>
      <c r="L1003" s="55"/>
      <c r="M1003" s="55"/>
      <c r="N1003" s="55"/>
      <c r="O1003" s="55"/>
      <c r="P1003" s="55"/>
      <c r="Q1003" s="55"/>
      <c r="R1003" s="176"/>
    </row>
    <row r="1004" spans="1:18" s="6" customFormat="1" ht="25.5" customHeight="1" x14ac:dyDescent="0.25">
      <c r="A1004" s="22">
        <v>6</v>
      </c>
      <c r="B1004" s="19" t="s">
        <v>153</v>
      </c>
      <c r="C1004" s="301">
        <v>999013</v>
      </c>
      <c r="D1004" s="126"/>
      <c r="E1004" s="55"/>
      <c r="F1004" s="55"/>
      <c r="G1004" s="120">
        <v>384.02</v>
      </c>
      <c r="H1004" s="120">
        <v>999013</v>
      </c>
      <c r="I1004" s="55"/>
      <c r="J1004" s="55"/>
      <c r="K1004" s="55"/>
      <c r="L1004" s="55"/>
      <c r="M1004" s="55"/>
      <c r="N1004" s="55"/>
      <c r="O1004" s="55"/>
      <c r="P1004" s="55"/>
      <c r="Q1004" s="55"/>
      <c r="R1004" s="176"/>
    </row>
    <row r="1005" spans="1:18" s="6" customFormat="1" ht="24.75" customHeight="1" x14ac:dyDescent="0.3">
      <c r="A1005" s="9">
        <v>12</v>
      </c>
      <c r="B1005" s="323" t="s">
        <v>1369</v>
      </c>
      <c r="C1005" s="340">
        <v>18852620</v>
      </c>
      <c r="D1005" s="17">
        <v>2515000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12350</v>
      </c>
      <c r="L1005" s="17">
        <v>5765880</v>
      </c>
      <c r="M1005" s="17">
        <v>0</v>
      </c>
      <c r="N1005" s="17">
        <v>0</v>
      </c>
      <c r="O1005" s="17">
        <v>25850</v>
      </c>
      <c r="P1005" s="17">
        <v>10571740</v>
      </c>
      <c r="Q1005" s="68"/>
      <c r="R1005" s="176"/>
    </row>
    <row r="1006" spans="1:18" s="6" customFormat="1" ht="24.75" customHeight="1" x14ac:dyDescent="0.35">
      <c r="A1006" s="323" t="s">
        <v>57</v>
      </c>
      <c r="B1006" s="177"/>
      <c r="C1006" s="340">
        <f>SUM(C1007:C1022)</f>
        <v>18852620</v>
      </c>
      <c r="D1006" s="17">
        <f t="shared" ref="D1006:P1006" si="63">SUM(D1007:D1022)</f>
        <v>2515000</v>
      </c>
      <c r="E1006" s="17">
        <f t="shared" si="63"/>
        <v>0</v>
      </c>
      <c r="F1006" s="17">
        <f t="shared" si="63"/>
        <v>0</v>
      </c>
      <c r="G1006" s="17">
        <f t="shared" si="63"/>
        <v>0</v>
      </c>
      <c r="H1006" s="17">
        <f t="shared" si="63"/>
        <v>0</v>
      </c>
      <c r="I1006" s="17">
        <f t="shared" si="63"/>
        <v>0</v>
      </c>
      <c r="J1006" s="17">
        <f t="shared" si="63"/>
        <v>0</v>
      </c>
      <c r="K1006" s="17">
        <f t="shared" si="63"/>
        <v>12350</v>
      </c>
      <c r="L1006" s="17">
        <f t="shared" si="63"/>
        <v>5765880</v>
      </c>
      <c r="M1006" s="17">
        <f t="shared" si="63"/>
        <v>0</v>
      </c>
      <c r="N1006" s="17">
        <f t="shared" si="63"/>
        <v>0</v>
      </c>
      <c r="O1006" s="17">
        <f t="shared" si="63"/>
        <v>25850</v>
      </c>
      <c r="P1006" s="17">
        <f t="shared" si="63"/>
        <v>10571740</v>
      </c>
      <c r="Q1006" s="68"/>
      <c r="R1006" s="176"/>
    </row>
    <row r="1007" spans="1:18" s="6" customFormat="1" ht="22.5" customHeight="1" x14ac:dyDescent="0.3">
      <c r="A1007" s="7">
        <v>1</v>
      </c>
      <c r="B1007" s="171" t="s">
        <v>154</v>
      </c>
      <c r="C1007" s="181">
        <f>D1007+L1007+P1007</f>
        <v>1076760</v>
      </c>
      <c r="D1007" s="55">
        <v>200000</v>
      </c>
      <c r="E1007" s="17"/>
      <c r="F1007" s="17"/>
      <c r="G1007" s="17"/>
      <c r="H1007" s="17"/>
      <c r="I1007" s="17"/>
      <c r="J1007" s="17"/>
      <c r="K1007" s="55">
        <v>700</v>
      </c>
      <c r="L1007" s="55">
        <v>376760</v>
      </c>
      <c r="M1007" s="17"/>
      <c r="N1007" s="17"/>
      <c r="O1007" s="55">
        <v>700</v>
      </c>
      <c r="P1007" s="55">
        <v>500000</v>
      </c>
      <c r="Q1007" s="68"/>
      <c r="R1007" s="176"/>
    </row>
    <row r="1008" spans="1:18" s="6" customFormat="1" ht="22.5" customHeight="1" x14ac:dyDescent="0.3">
      <c r="A1008" s="7">
        <v>2</v>
      </c>
      <c r="B1008" s="171" t="s">
        <v>155</v>
      </c>
      <c r="C1008" s="181">
        <f t="shared" ref="C1008:C1022" si="64">D1008+L1008+P1008</f>
        <v>1265000</v>
      </c>
      <c r="D1008" s="55">
        <v>220000</v>
      </c>
      <c r="E1008" s="17"/>
      <c r="F1008" s="17"/>
      <c r="G1008" s="17"/>
      <c r="H1008" s="17"/>
      <c r="I1008" s="17"/>
      <c r="J1008" s="17"/>
      <c r="K1008" s="55">
        <v>800</v>
      </c>
      <c r="L1008" s="55">
        <v>400000</v>
      </c>
      <c r="M1008" s="17"/>
      <c r="N1008" s="17"/>
      <c r="O1008" s="55">
        <v>800</v>
      </c>
      <c r="P1008" s="55">
        <v>645000</v>
      </c>
      <c r="Q1008" s="68"/>
      <c r="R1008" s="176"/>
    </row>
    <row r="1009" spans="1:18" s="6" customFormat="1" ht="22.5" customHeight="1" x14ac:dyDescent="0.3">
      <c r="A1009" s="7">
        <v>3</v>
      </c>
      <c r="B1009" s="171" t="s">
        <v>156</v>
      </c>
      <c r="C1009" s="181">
        <f t="shared" si="64"/>
        <v>1375740</v>
      </c>
      <c r="D1009" s="55">
        <v>230000</v>
      </c>
      <c r="E1009" s="17"/>
      <c r="F1009" s="17"/>
      <c r="G1009" s="17"/>
      <c r="H1009" s="17"/>
      <c r="I1009" s="17"/>
      <c r="J1009" s="17"/>
      <c r="K1009" s="55">
        <v>870</v>
      </c>
      <c r="L1009" s="55">
        <v>420000</v>
      </c>
      <c r="M1009" s="17"/>
      <c r="N1009" s="17"/>
      <c r="O1009" s="55">
        <v>870</v>
      </c>
      <c r="P1009" s="55">
        <v>725740</v>
      </c>
      <c r="Q1009" s="68"/>
      <c r="R1009" s="176"/>
    </row>
    <row r="1010" spans="1:18" s="6" customFormat="1" ht="22.5" customHeight="1" x14ac:dyDescent="0.3">
      <c r="A1010" s="7">
        <v>4</v>
      </c>
      <c r="B1010" s="171" t="s">
        <v>157</v>
      </c>
      <c r="C1010" s="181">
        <f t="shared" si="64"/>
        <v>1215000</v>
      </c>
      <c r="D1010" s="55">
        <v>215000</v>
      </c>
      <c r="E1010" s="17"/>
      <c r="F1010" s="17"/>
      <c r="G1010" s="17"/>
      <c r="H1010" s="17"/>
      <c r="I1010" s="17"/>
      <c r="J1010" s="17"/>
      <c r="K1010" s="55">
        <v>780</v>
      </c>
      <c r="L1010" s="55">
        <v>380000</v>
      </c>
      <c r="M1010" s="17"/>
      <c r="N1010" s="17"/>
      <c r="O1010" s="55">
        <v>780</v>
      </c>
      <c r="P1010" s="55">
        <v>620000</v>
      </c>
      <c r="Q1010" s="68"/>
      <c r="R1010" s="176"/>
    </row>
    <row r="1011" spans="1:18" s="6" customFormat="1" ht="22.5" customHeight="1" x14ac:dyDescent="0.3">
      <c r="A1011" s="7">
        <v>5</v>
      </c>
      <c r="B1011" s="171" t="s">
        <v>158</v>
      </c>
      <c r="C1011" s="181">
        <f t="shared" si="64"/>
        <v>1085940</v>
      </c>
      <c r="D1011" s="55">
        <v>200000</v>
      </c>
      <c r="E1011" s="17"/>
      <c r="F1011" s="17"/>
      <c r="G1011" s="17"/>
      <c r="H1011" s="17"/>
      <c r="I1011" s="17"/>
      <c r="J1011" s="17"/>
      <c r="K1011" s="55">
        <v>710</v>
      </c>
      <c r="L1011" s="55">
        <v>385940</v>
      </c>
      <c r="M1011" s="17"/>
      <c r="N1011" s="17"/>
      <c r="O1011" s="55">
        <v>710</v>
      </c>
      <c r="P1011" s="55">
        <v>500000</v>
      </c>
      <c r="Q1011" s="68"/>
      <c r="R1011" s="176"/>
    </row>
    <row r="1012" spans="1:18" s="6" customFormat="1" ht="22.5" customHeight="1" x14ac:dyDescent="0.3">
      <c r="A1012" s="7">
        <v>6</v>
      </c>
      <c r="B1012" s="171" t="s">
        <v>159</v>
      </c>
      <c r="C1012" s="181">
        <f t="shared" si="64"/>
        <v>1272420</v>
      </c>
      <c r="D1012" s="55">
        <v>220000</v>
      </c>
      <c r="E1012" s="17"/>
      <c r="F1012" s="17"/>
      <c r="G1012" s="17"/>
      <c r="H1012" s="17"/>
      <c r="I1012" s="17"/>
      <c r="J1012" s="17"/>
      <c r="K1012" s="55">
        <v>810</v>
      </c>
      <c r="L1012" s="55">
        <v>372420</v>
      </c>
      <c r="M1012" s="17"/>
      <c r="N1012" s="17"/>
      <c r="O1012" s="55">
        <v>810</v>
      </c>
      <c r="P1012" s="55">
        <v>680000</v>
      </c>
      <c r="Q1012" s="68"/>
      <c r="R1012" s="176"/>
    </row>
    <row r="1013" spans="1:18" s="6" customFormat="1" ht="22.5" customHeight="1" x14ac:dyDescent="0.3">
      <c r="A1013" s="7">
        <v>7</v>
      </c>
      <c r="B1013" s="171" t="s">
        <v>160</v>
      </c>
      <c r="C1013" s="181">
        <f t="shared" si="64"/>
        <v>1145700</v>
      </c>
      <c r="D1013" s="55">
        <v>210000</v>
      </c>
      <c r="E1013" s="17"/>
      <c r="F1013" s="17"/>
      <c r="G1013" s="17"/>
      <c r="H1013" s="17"/>
      <c r="I1013" s="17"/>
      <c r="J1013" s="17"/>
      <c r="K1013" s="55">
        <v>740</v>
      </c>
      <c r="L1013" s="55">
        <v>380700</v>
      </c>
      <c r="M1013" s="17"/>
      <c r="N1013" s="17"/>
      <c r="O1013" s="55">
        <v>740</v>
      </c>
      <c r="P1013" s="55">
        <v>555000</v>
      </c>
      <c r="Q1013" s="68"/>
      <c r="R1013" s="176"/>
    </row>
    <row r="1014" spans="1:18" s="6" customFormat="1" ht="22.5" customHeight="1" x14ac:dyDescent="0.3">
      <c r="A1014" s="7">
        <v>8</v>
      </c>
      <c r="B1014" s="136" t="s">
        <v>1370</v>
      </c>
      <c r="C1014" s="181">
        <f t="shared" si="64"/>
        <v>1135620</v>
      </c>
      <c r="D1014" s="55">
        <v>210000</v>
      </c>
      <c r="E1014" s="17"/>
      <c r="F1014" s="17"/>
      <c r="G1014" s="17"/>
      <c r="H1014" s="17"/>
      <c r="I1014" s="17"/>
      <c r="J1014" s="17"/>
      <c r="K1014" s="55">
        <v>730</v>
      </c>
      <c r="L1014" s="55">
        <v>370620</v>
      </c>
      <c r="M1014" s="17"/>
      <c r="N1014" s="17"/>
      <c r="O1014" s="55">
        <v>730</v>
      </c>
      <c r="P1014" s="55">
        <v>555000</v>
      </c>
      <c r="Q1014" s="68"/>
      <c r="R1014" s="176"/>
    </row>
    <row r="1015" spans="1:18" s="6" customFormat="1" ht="22.5" customHeight="1" x14ac:dyDescent="0.3">
      <c r="A1015" s="7">
        <v>9</v>
      </c>
      <c r="B1015" s="171" t="s">
        <v>161</v>
      </c>
      <c r="C1015" s="181">
        <f t="shared" si="64"/>
        <v>1135800</v>
      </c>
      <c r="D1015" s="55">
        <v>210000</v>
      </c>
      <c r="E1015" s="17"/>
      <c r="F1015" s="17"/>
      <c r="G1015" s="17"/>
      <c r="H1015" s="17"/>
      <c r="I1015" s="17"/>
      <c r="J1015" s="17"/>
      <c r="K1015" s="55">
        <v>730</v>
      </c>
      <c r="L1015" s="55">
        <v>370800</v>
      </c>
      <c r="M1015" s="17"/>
      <c r="N1015" s="17"/>
      <c r="O1015" s="55">
        <v>730</v>
      </c>
      <c r="P1015" s="55">
        <v>555000</v>
      </c>
      <c r="Q1015" s="68"/>
      <c r="R1015" s="176"/>
    </row>
    <row r="1016" spans="1:18" s="6" customFormat="1" ht="22.5" customHeight="1" x14ac:dyDescent="0.3">
      <c r="A1016" s="7">
        <v>10</v>
      </c>
      <c r="B1016" s="171" t="s">
        <v>162</v>
      </c>
      <c r="C1016" s="181">
        <f t="shared" si="64"/>
        <v>1185120</v>
      </c>
      <c r="D1016" s="55"/>
      <c r="E1016" s="17"/>
      <c r="F1016" s="17"/>
      <c r="G1016" s="17"/>
      <c r="H1016" s="17"/>
      <c r="I1016" s="17"/>
      <c r="J1016" s="17"/>
      <c r="K1016" s="55">
        <v>760</v>
      </c>
      <c r="L1016" s="55">
        <v>390120</v>
      </c>
      <c r="M1016" s="17"/>
      <c r="N1016" s="17"/>
      <c r="O1016" s="55">
        <v>760</v>
      </c>
      <c r="P1016" s="55">
        <v>795000</v>
      </c>
      <c r="Q1016" s="68"/>
      <c r="R1016" s="176"/>
    </row>
    <row r="1017" spans="1:18" s="6" customFormat="1" ht="22.5" customHeight="1" x14ac:dyDescent="0.3">
      <c r="A1017" s="7">
        <v>11</v>
      </c>
      <c r="B1017" s="171" t="s">
        <v>163</v>
      </c>
      <c r="C1017" s="181">
        <f t="shared" si="64"/>
        <v>1221120</v>
      </c>
      <c r="D1017" s="55"/>
      <c r="E1017" s="17"/>
      <c r="F1017" s="17"/>
      <c r="G1017" s="17"/>
      <c r="H1017" s="17"/>
      <c r="I1017" s="17"/>
      <c r="J1017" s="17"/>
      <c r="K1017" s="55">
        <v>780</v>
      </c>
      <c r="L1017" s="55">
        <v>390120</v>
      </c>
      <c r="M1017" s="55"/>
      <c r="N1017" s="55"/>
      <c r="O1017" s="55">
        <v>780</v>
      </c>
      <c r="P1017" s="55">
        <v>831000</v>
      </c>
      <c r="Q1017" s="68"/>
      <c r="R1017" s="176"/>
    </row>
    <row r="1018" spans="1:18" ht="22.5" customHeight="1" x14ac:dyDescent="0.35">
      <c r="A1018" s="7">
        <v>12</v>
      </c>
      <c r="B1018" s="171" t="s">
        <v>164</v>
      </c>
      <c r="C1018" s="181">
        <f t="shared" si="64"/>
        <v>1056960</v>
      </c>
      <c r="D1018" s="55"/>
      <c r="E1018" s="17"/>
      <c r="F1018" s="17"/>
      <c r="G1018" s="17"/>
      <c r="H1018" s="17"/>
      <c r="I1018" s="17"/>
      <c r="J1018" s="17"/>
      <c r="K1018" s="55">
        <v>690</v>
      </c>
      <c r="L1018" s="55">
        <v>346960</v>
      </c>
      <c r="M1018" s="17"/>
      <c r="N1018" s="17"/>
      <c r="O1018" s="55">
        <v>690</v>
      </c>
      <c r="P1018" s="55">
        <v>710000</v>
      </c>
      <c r="Q1018" s="68"/>
      <c r="R1018" s="67"/>
    </row>
    <row r="1019" spans="1:18" ht="22.5" customHeight="1" x14ac:dyDescent="0.35">
      <c r="A1019" s="7">
        <v>13</v>
      </c>
      <c r="B1019" s="171" t="s">
        <v>165</v>
      </c>
      <c r="C1019" s="181">
        <f t="shared" si="64"/>
        <v>743580</v>
      </c>
      <c r="D1019" s="55"/>
      <c r="E1019" s="17"/>
      <c r="F1019" s="17"/>
      <c r="G1019" s="17"/>
      <c r="H1019" s="17"/>
      <c r="I1019" s="17"/>
      <c r="J1019" s="17"/>
      <c r="K1019" s="55">
        <v>520</v>
      </c>
      <c r="L1019" s="55">
        <v>143580</v>
      </c>
      <c r="M1019" s="55"/>
      <c r="N1019" s="55"/>
      <c r="O1019" s="55">
        <v>520</v>
      </c>
      <c r="P1019" s="55">
        <v>600000</v>
      </c>
      <c r="Q1019" s="68"/>
      <c r="R1019" s="67"/>
    </row>
    <row r="1020" spans="1:18" ht="22.5" customHeight="1" x14ac:dyDescent="0.35">
      <c r="A1020" s="7">
        <v>14</v>
      </c>
      <c r="B1020" s="171" t="s">
        <v>166</v>
      </c>
      <c r="C1020" s="181">
        <f t="shared" si="64"/>
        <v>741240</v>
      </c>
      <c r="D1020" s="10"/>
      <c r="E1020" s="10"/>
      <c r="F1020" s="10"/>
      <c r="G1020" s="10"/>
      <c r="H1020" s="10"/>
      <c r="I1020" s="10"/>
      <c r="J1020" s="10"/>
      <c r="K1020" s="55">
        <v>520</v>
      </c>
      <c r="L1020" s="55">
        <v>141240</v>
      </c>
      <c r="M1020" s="10"/>
      <c r="N1020" s="10"/>
      <c r="O1020" s="120">
        <v>520</v>
      </c>
      <c r="P1020" s="120">
        <v>600000</v>
      </c>
      <c r="Q1020" s="77"/>
      <c r="R1020" s="67"/>
    </row>
    <row r="1021" spans="1:18" ht="22.5" customHeight="1" x14ac:dyDescent="0.35">
      <c r="A1021" s="7">
        <v>15</v>
      </c>
      <c r="B1021" s="136" t="s">
        <v>1371</v>
      </c>
      <c r="C1021" s="181">
        <f t="shared" si="64"/>
        <v>2099700</v>
      </c>
      <c r="D1021" s="10">
        <v>400000</v>
      </c>
      <c r="E1021" s="10"/>
      <c r="F1021" s="10"/>
      <c r="G1021" s="10"/>
      <c r="H1021" s="10"/>
      <c r="I1021" s="10"/>
      <c r="J1021" s="10"/>
      <c r="K1021" s="55">
        <v>1500</v>
      </c>
      <c r="L1021" s="55">
        <v>499700</v>
      </c>
      <c r="M1021" s="10"/>
      <c r="N1021" s="10"/>
      <c r="O1021" s="120">
        <v>15000</v>
      </c>
      <c r="P1021" s="120">
        <v>1200000</v>
      </c>
      <c r="Q1021" s="77"/>
      <c r="R1021" s="67"/>
    </row>
    <row r="1022" spans="1:18" ht="22.5" customHeight="1" x14ac:dyDescent="0.35">
      <c r="A1022" s="7">
        <v>16</v>
      </c>
      <c r="B1022" s="136" t="s">
        <v>1372</v>
      </c>
      <c r="C1022" s="181">
        <f t="shared" si="64"/>
        <v>1096920</v>
      </c>
      <c r="D1022" s="10">
        <v>200000</v>
      </c>
      <c r="E1022" s="10"/>
      <c r="F1022" s="10"/>
      <c r="G1022" s="10"/>
      <c r="H1022" s="10"/>
      <c r="I1022" s="10"/>
      <c r="J1022" s="10"/>
      <c r="K1022" s="55">
        <v>710</v>
      </c>
      <c r="L1022" s="55">
        <v>396920</v>
      </c>
      <c r="M1022" s="10"/>
      <c r="N1022" s="10"/>
      <c r="O1022" s="120">
        <v>710</v>
      </c>
      <c r="P1022" s="120">
        <v>500000</v>
      </c>
      <c r="Q1022" s="77"/>
      <c r="R1022" s="67"/>
    </row>
    <row r="1023" spans="1:18" x14ac:dyDescent="0.35">
      <c r="A1023" s="386">
        <v>13</v>
      </c>
      <c r="B1023" s="15" t="s">
        <v>58</v>
      </c>
      <c r="C1023" s="152">
        <f>C1024+C1026</f>
        <v>2781992.0599999996</v>
      </c>
      <c r="D1023" s="68">
        <f t="shared" ref="D1023:Q1023" si="65">D1024+D1026</f>
        <v>0</v>
      </c>
      <c r="E1023" s="68">
        <f t="shared" si="65"/>
        <v>0</v>
      </c>
      <c r="F1023" s="68">
        <f t="shared" si="65"/>
        <v>0</v>
      </c>
      <c r="G1023" s="68">
        <f t="shared" si="65"/>
        <v>914.40000000000009</v>
      </c>
      <c r="H1023" s="68">
        <f t="shared" si="65"/>
        <v>2781992.0599999996</v>
      </c>
      <c r="I1023" s="68">
        <f t="shared" si="65"/>
        <v>0</v>
      </c>
      <c r="J1023" s="68">
        <f t="shared" si="65"/>
        <v>0</v>
      </c>
      <c r="K1023" s="68">
        <f t="shared" si="65"/>
        <v>0</v>
      </c>
      <c r="L1023" s="68">
        <f t="shared" si="65"/>
        <v>0</v>
      </c>
      <c r="M1023" s="68">
        <f t="shared" si="65"/>
        <v>0</v>
      </c>
      <c r="N1023" s="68">
        <f t="shared" si="65"/>
        <v>0</v>
      </c>
      <c r="O1023" s="68">
        <f t="shared" si="65"/>
        <v>0</v>
      </c>
      <c r="P1023" s="68">
        <f t="shared" si="65"/>
        <v>0</v>
      </c>
      <c r="Q1023" s="68">
        <f t="shared" si="65"/>
        <v>0</v>
      </c>
      <c r="R1023" s="67"/>
    </row>
    <row r="1024" spans="1:18" x14ac:dyDescent="0.35">
      <c r="A1024" s="414" t="s">
        <v>59</v>
      </c>
      <c r="B1024" s="416"/>
      <c r="C1024" s="152">
        <f>C1025</f>
        <v>730645.09</v>
      </c>
      <c r="D1024" s="68">
        <f t="shared" ref="D1024:P1024" si="66">D1025</f>
        <v>0</v>
      </c>
      <c r="E1024" s="68">
        <f t="shared" si="66"/>
        <v>0</v>
      </c>
      <c r="F1024" s="68">
        <f t="shared" si="66"/>
        <v>0</v>
      </c>
      <c r="G1024" s="68">
        <f t="shared" si="66"/>
        <v>240.3</v>
      </c>
      <c r="H1024" s="68">
        <f t="shared" si="66"/>
        <v>730645.09</v>
      </c>
      <c r="I1024" s="68">
        <f t="shared" si="66"/>
        <v>0</v>
      </c>
      <c r="J1024" s="68">
        <f t="shared" si="66"/>
        <v>0</v>
      </c>
      <c r="K1024" s="68">
        <f t="shared" si="66"/>
        <v>0</v>
      </c>
      <c r="L1024" s="68">
        <f t="shared" si="66"/>
        <v>0</v>
      </c>
      <c r="M1024" s="68">
        <f t="shared" si="66"/>
        <v>0</v>
      </c>
      <c r="N1024" s="68">
        <f t="shared" si="66"/>
        <v>0</v>
      </c>
      <c r="O1024" s="68">
        <f t="shared" si="66"/>
        <v>0</v>
      </c>
      <c r="P1024" s="68">
        <f t="shared" si="66"/>
        <v>0</v>
      </c>
      <c r="Q1024" s="56">
        <v>0</v>
      </c>
      <c r="R1024" s="67"/>
    </row>
    <row r="1025" spans="1:18" x14ac:dyDescent="0.35">
      <c r="A1025" s="14">
        <v>1</v>
      </c>
      <c r="B1025" s="18" t="s">
        <v>1486</v>
      </c>
      <c r="C1025" s="350">
        <f>H1025</f>
        <v>730645.09</v>
      </c>
      <c r="D1025" s="77"/>
      <c r="E1025" s="77"/>
      <c r="F1025" s="77"/>
      <c r="G1025" s="179">
        <v>240.3</v>
      </c>
      <c r="H1025" s="179">
        <v>730645.09</v>
      </c>
      <c r="I1025" s="77"/>
      <c r="J1025" s="77"/>
      <c r="K1025" s="77"/>
      <c r="L1025" s="77"/>
      <c r="M1025" s="77"/>
      <c r="N1025" s="77"/>
      <c r="O1025" s="77"/>
      <c r="P1025" s="77"/>
      <c r="Q1025" s="77"/>
      <c r="R1025" s="67"/>
    </row>
    <row r="1026" spans="1:18" x14ac:dyDescent="0.35">
      <c r="A1026" s="324" t="s">
        <v>1485</v>
      </c>
      <c r="B1026" s="18"/>
      <c r="C1026" s="152">
        <f>C1027+C1028+C1029</f>
        <v>2051346.9699999997</v>
      </c>
      <c r="D1026" s="68">
        <f t="shared" ref="D1026:Q1026" si="67">D1027+D1028+D1029</f>
        <v>0</v>
      </c>
      <c r="E1026" s="68">
        <f t="shared" si="67"/>
        <v>0</v>
      </c>
      <c r="F1026" s="68">
        <f t="shared" si="67"/>
        <v>0</v>
      </c>
      <c r="G1026" s="68">
        <f t="shared" si="67"/>
        <v>674.1</v>
      </c>
      <c r="H1026" s="68">
        <f t="shared" si="67"/>
        <v>2051346.9699999997</v>
      </c>
      <c r="I1026" s="68">
        <f t="shared" si="67"/>
        <v>0</v>
      </c>
      <c r="J1026" s="68">
        <f t="shared" si="67"/>
        <v>0</v>
      </c>
      <c r="K1026" s="68">
        <f t="shared" si="67"/>
        <v>0</v>
      </c>
      <c r="L1026" s="68">
        <f t="shared" si="67"/>
        <v>0</v>
      </c>
      <c r="M1026" s="68">
        <f t="shared" si="67"/>
        <v>0</v>
      </c>
      <c r="N1026" s="68">
        <f t="shared" si="67"/>
        <v>0</v>
      </c>
      <c r="O1026" s="68">
        <f t="shared" si="67"/>
        <v>0</v>
      </c>
      <c r="P1026" s="68">
        <f t="shared" si="67"/>
        <v>0</v>
      </c>
      <c r="Q1026" s="68">
        <f t="shared" si="67"/>
        <v>0</v>
      </c>
      <c r="R1026" s="67"/>
    </row>
    <row r="1027" spans="1:18" s="6" customFormat="1" ht="24.75" customHeight="1" x14ac:dyDescent="0.25">
      <c r="A1027" s="7">
        <v>1</v>
      </c>
      <c r="B1027" s="19" t="s">
        <v>167</v>
      </c>
      <c r="C1027" s="181">
        <v>647782.56999999995</v>
      </c>
      <c r="D1027" s="126"/>
      <c r="E1027" s="55"/>
      <c r="F1027" s="55"/>
      <c r="G1027" s="55">
        <v>212.87</v>
      </c>
      <c r="H1027" s="55">
        <v>647782.56999999995</v>
      </c>
      <c r="I1027" s="55"/>
      <c r="J1027" s="55"/>
      <c r="K1027" s="55"/>
      <c r="L1027" s="55"/>
      <c r="M1027" s="55"/>
      <c r="N1027" s="55"/>
      <c r="O1027" s="55"/>
      <c r="P1027" s="55"/>
      <c r="Q1027" s="55"/>
      <c r="R1027" s="176"/>
    </row>
    <row r="1028" spans="1:18" s="6" customFormat="1" ht="24.75" customHeight="1" x14ac:dyDescent="0.25">
      <c r="A1028" s="7">
        <v>2</v>
      </c>
      <c r="B1028" s="19" t="s">
        <v>168</v>
      </c>
      <c r="C1028" s="181">
        <v>669510.23</v>
      </c>
      <c r="D1028" s="126"/>
      <c r="E1028" s="55"/>
      <c r="F1028" s="55"/>
      <c r="G1028" s="55">
        <v>220.01</v>
      </c>
      <c r="H1028" s="55">
        <v>669510.23</v>
      </c>
      <c r="I1028" s="55"/>
      <c r="J1028" s="55"/>
      <c r="K1028" s="55"/>
      <c r="L1028" s="55"/>
      <c r="M1028" s="55"/>
      <c r="N1028" s="55"/>
      <c r="O1028" s="55"/>
      <c r="P1028" s="55"/>
      <c r="Q1028" s="55"/>
      <c r="R1028" s="176"/>
    </row>
    <row r="1029" spans="1:18" s="6" customFormat="1" ht="24.75" customHeight="1" x14ac:dyDescent="0.25">
      <c r="A1029" s="7">
        <v>3</v>
      </c>
      <c r="B1029" s="19" t="s">
        <v>169</v>
      </c>
      <c r="C1029" s="181">
        <v>734054.17</v>
      </c>
      <c r="D1029" s="126"/>
      <c r="E1029" s="55"/>
      <c r="F1029" s="55"/>
      <c r="G1029" s="55">
        <v>241.22</v>
      </c>
      <c r="H1029" s="55">
        <v>734054.17</v>
      </c>
      <c r="I1029" s="55"/>
      <c r="J1029" s="55"/>
      <c r="K1029" s="55"/>
      <c r="L1029" s="55"/>
      <c r="M1029" s="55"/>
      <c r="N1029" s="55"/>
      <c r="O1029" s="55"/>
      <c r="P1029" s="55"/>
      <c r="Q1029" s="55"/>
      <c r="R1029" s="176"/>
    </row>
    <row r="1030" spans="1:18" x14ac:dyDescent="0.35">
      <c r="A1030" s="386">
        <v>14</v>
      </c>
      <c r="B1030" s="15" t="s">
        <v>60</v>
      </c>
      <c r="C1030" s="152">
        <f>C1031+C1036+C1065</f>
        <v>100052777</v>
      </c>
      <c r="D1030" s="68">
        <f t="shared" ref="D1030:Q1030" si="68">D1031+D1036+D1065</f>
        <v>43794392</v>
      </c>
      <c r="E1030" s="68">
        <f t="shared" si="68"/>
        <v>0</v>
      </c>
      <c r="F1030" s="68">
        <f t="shared" si="68"/>
        <v>0</v>
      </c>
      <c r="G1030" s="68">
        <f t="shared" si="68"/>
        <v>7638</v>
      </c>
      <c r="H1030" s="68">
        <f t="shared" si="68"/>
        <v>34329010</v>
      </c>
      <c r="I1030" s="68">
        <f t="shared" si="68"/>
        <v>1200</v>
      </c>
      <c r="J1030" s="68">
        <f t="shared" si="68"/>
        <v>400000</v>
      </c>
      <c r="K1030" s="68">
        <f t="shared" si="68"/>
        <v>6380</v>
      </c>
      <c r="L1030" s="68">
        <f t="shared" si="68"/>
        <v>6453315</v>
      </c>
      <c r="M1030" s="68">
        <f t="shared" si="68"/>
        <v>2348.3999999999996</v>
      </c>
      <c r="N1030" s="68">
        <f t="shared" si="68"/>
        <v>15076060</v>
      </c>
      <c r="O1030" s="68">
        <f t="shared" si="68"/>
        <v>0</v>
      </c>
      <c r="P1030" s="68">
        <f t="shared" si="68"/>
        <v>0</v>
      </c>
      <c r="Q1030" s="68">
        <f t="shared" si="68"/>
        <v>0</v>
      </c>
      <c r="R1030" s="71"/>
    </row>
    <row r="1031" spans="1:18" x14ac:dyDescent="0.35">
      <c r="A1031" s="425" t="s">
        <v>61</v>
      </c>
      <c r="B1031" s="426"/>
      <c r="C1031" s="152">
        <f>SUM(C1032:C1035)</f>
        <v>5145630</v>
      </c>
      <c r="D1031" s="68">
        <f t="shared" ref="D1031:Q1031" si="69">SUM(D1032:D1035)</f>
        <v>5145630</v>
      </c>
      <c r="E1031" s="68">
        <f t="shared" si="69"/>
        <v>0</v>
      </c>
      <c r="F1031" s="68">
        <f t="shared" si="69"/>
        <v>0</v>
      </c>
      <c r="G1031" s="68">
        <f t="shared" si="69"/>
        <v>0</v>
      </c>
      <c r="H1031" s="68">
        <f t="shared" si="69"/>
        <v>0</v>
      </c>
      <c r="I1031" s="68">
        <f t="shared" si="69"/>
        <v>0</v>
      </c>
      <c r="J1031" s="68">
        <f t="shared" si="69"/>
        <v>0</v>
      </c>
      <c r="K1031" s="68">
        <f t="shared" si="69"/>
        <v>0</v>
      </c>
      <c r="L1031" s="68">
        <f t="shared" si="69"/>
        <v>0</v>
      </c>
      <c r="M1031" s="68">
        <f t="shared" si="69"/>
        <v>0</v>
      </c>
      <c r="N1031" s="68">
        <f t="shared" si="69"/>
        <v>0</v>
      </c>
      <c r="O1031" s="68">
        <f t="shared" si="69"/>
        <v>0</v>
      </c>
      <c r="P1031" s="68">
        <f t="shared" si="69"/>
        <v>0</v>
      </c>
      <c r="Q1031" s="68">
        <f t="shared" si="69"/>
        <v>0</v>
      </c>
      <c r="R1031" s="67"/>
    </row>
    <row r="1032" spans="1:18" x14ac:dyDescent="0.35">
      <c r="A1032" s="22">
        <v>1</v>
      </c>
      <c r="B1032" s="182" t="s">
        <v>1138</v>
      </c>
      <c r="C1032" s="143">
        <v>1223830</v>
      </c>
      <c r="D1032" s="10">
        <v>1223830</v>
      </c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7"/>
    </row>
    <row r="1033" spans="1:18" x14ac:dyDescent="0.35">
      <c r="A1033" s="22">
        <v>2</v>
      </c>
      <c r="B1033" s="183" t="s">
        <v>1140</v>
      </c>
      <c r="C1033" s="143">
        <v>1013610</v>
      </c>
      <c r="D1033" s="10">
        <v>1013610</v>
      </c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69"/>
      <c r="P1033" s="69"/>
      <c r="Q1033" s="69"/>
      <c r="R1033" s="67"/>
    </row>
    <row r="1034" spans="1:18" x14ac:dyDescent="0.35">
      <c r="A1034" s="22">
        <v>3</v>
      </c>
      <c r="B1034" s="184" t="s">
        <v>1448</v>
      </c>
      <c r="C1034" s="143">
        <v>781540</v>
      </c>
      <c r="D1034" s="10">
        <v>781540</v>
      </c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69"/>
      <c r="P1034" s="69"/>
      <c r="Q1034" s="69"/>
      <c r="R1034" s="67"/>
    </row>
    <row r="1035" spans="1:18" x14ac:dyDescent="0.35">
      <c r="A1035" s="22">
        <v>4</v>
      </c>
      <c r="B1035" s="185" t="s">
        <v>1618</v>
      </c>
      <c r="C1035" s="143">
        <v>2126650</v>
      </c>
      <c r="D1035" s="10">
        <v>2126650</v>
      </c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69"/>
      <c r="P1035" s="69"/>
      <c r="Q1035" s="69"/>
      <c r="R1035" s="67"/>
    </row>
    <row r="1036" spans="1:18" x14ac:dyDescent="0.35">
      <c r="A1036" s="425" t="s">
        <v>62</v>
      </c>
      <c r="B1036" s="426"/>
      <c r="C1036" s="152">
        <f>SUM(C1037:C1064)</f>
        <v>57246211</v>
      </c>
      <c r="D1036" s="68">
        <f t="shared" ref="D1036:Q1036" si="70">SUM(D1037:D1064)</f>
        <v>30346608</v>
      </c>
      <c r="E1036" s="68">
        <f t="shared" si="70"/>
        <v>0</v>
      </c>
      <c r="F1036" s="68">
        <f t="shared" si="70"/>
        <v>0</v>
      </c>
      <c r="G1036" s="68">
        <f t="shared" si="70"/>
        <v>3618</v>
      </c>
      <c r="H1036" s="68">
        <f t="shared" si="70"/>
        <v>16261110</v>
      </c>
      <c r="I1036" s="68">
        <f t="shared" si="70"/>
        <v>0</v>
      </c>
      <c r="J1036" s="68">
        <f t="shared" si="70"/>
        <v>0</v>
      </c>
      <c r="K1036" s="68">
        <f t="shared" si="70"/>
        <v>2320</v>
      </c>
      <c r="L1036" s="68">
        <f t="shared" si="70"/>
        <v>2346660</v>
      </c>
      <c r="M1036" s="68">
        <f t="shared" si="70"/>
        <v>371.80000000000007</v>
      </c>
      <c r="N1036" s="68">
        <f t="shared" si="70"/>
        <v>8291833</v>
      </c>
      <c r="O1036" s="68">
        <f t="shared" si="70"/>
        <v>0</v>
      </c>
      <c r="P1036" s="68">
        <f t="shared" si="70"/>
        <v>0</v>
      </c>
      <c r="Q1036" s="68">
        <f t="shared" si="70"/>
        <v>0</v>
      </c>
      <c r="R1036" s="71"/>
    </row>
    <row r="1037" spans="1:18" x14ac:dyDescent="0.35">
      <c r="A1037" s="22">
        <v>1</v>
      </c>
      <c r="B1037" s="183" t="s">
        <v>1147</v>
      </c>
      <c r="C1037" s="143">
        <f t="shared" ref="C1037:C1064" si="71">D1037+F1037+H1037+J1037+L1037+N1037+P1037+Q1037</f>
        <v>1806790</v>
      </c>
      <c r="D1037" s="10"/>
      <c r="E1037" s="10"/>
      <c r="F1037" s="10"/>
      <c r="G1037" s="10">
        <v>402</v>
      </c>
      <c r="H1037" s="10">
        <v>1806790</v>
      </c>
      <c r="I1037" s="10"/>
      <c r="J1037" s="10"/>
      <c r="K1037" s="10"/>
      <c r="L1037" s="10"/>
      <c r="M1037" s="10"/>
      <c r="N1037" s="10"/>
      <c r="O1037" s="69"/>
      <c r="P1037" s="69"/>
      <c r="Q1037" s="69"/>
      <c r="R1037" s="67"/>
    </row>
    <row r="1038" spans="1:18" x14ac:dyDescent="0.35">
      <c r="A1038" s="22">
        <v>2</v>
      </c>
      <c r="B1038" s="182" t="s">
        <v>1148</v>
      </c>
      <c r="C1038" s="143">
        <f t="shared" si="71"/>
        <v>753803</v>
      </c>
      <c r="D1038" s="10"/>
      <c r="E1038" s="10"/>
      <c r="F1038" s="10"/>
      <c r="G1038" s="10"/>
      <c r="H1038" s="10"/>
      <c r="I1038" s="10"/>
      <c r="J1038" s="10"/>
      <c r="K1038" s="10"/>
      <c r="L1038" s="10"/>
      <c r="M1038" s="10">
        <v>33.799999999999997</v>
      </c>
      <c r="N1038" s="10">
        <v>753803</v>
      </c>
      <c r="O1038" s="69"/>
      <c r="P1038" s="69"/>
      <c r="Q1038" s="69"/>
      <c r="R1038" s="67"/>
    </row>
    <row r="1039" spans="1:18" x14ac:dyDescent="0.35">
      <c r="A1039" s="22">
        <v>3</v>
      </c>
      <c r="B1039" s="186" t="s">
        <v>1133</v>
      </c>
      <c r="C1039" s="143">
        <f t="shared" si="71"/>
        <v>968000</v>
      </c>
      <c r="D1039" s="10">
        <v>968000</v>
      </c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7"/>
    </row>
    <row r="1040" spans="1:18" x14ac:dyDescent="0.35">
      <c r="A1040" s="22">
        <v>4</v>
      </c>
      <c r="B1040" s="182" t="s">
        <v>1137</v>
      </c>
      <c r="C1040" s="143">
        <f t="shared" si="71"/>
        <v>3488640</v>
      </c>
      <c r="D1040" s="10">
        <v>3488640</v>
      </c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7"/>
    </row>
    <row r="1041" spans="1:18" x14ac:dyDescent="0.35">
      <c r="A1041" s="22">
        <v>5</v>
      </c>
      <c r="B1041" s="182" t="s">
        <v>1442</v>
      </c>
      <c r="C1041" s="143">
        <f t="shared" si="71"/>
        <v>2786590</v>
      </c>
      <c r="D1041" s="10">
        <v>979800</v>
      </c>
      <c r="E1041" s="10"/>
      <c r="F1041" s="10"/>
      <c r="G1041" s="10">
        <v>402</v>
      </c>
      <c r="H1041" s="10">
        <v>1806790</v>
      </c>
      <c r="I1041" s="10"/>
      <c r="J1041" s="10"/>
      <c r="K1041" s="10"/>
      <c r="L1041" s="10"/>
      <c r="M1041" s="10"/>
      <c r="N1041" s="10"/>
      <c r="O1041" s="69"/>
      <c r="P1041" s="69"/>
      <c r="Q1041" s="69"/>
      <c r="R1041" s="67"/>
    </row>
    <row r="1042" spans="1:18" x14ac:dyDescent="0.35">
      <c r="A1042" s="22">
        <v>6</v>
      </c>
      <c r="B1042" s="182" t="s">
        <v>1145</v>
      </c>
      <c r="C1042" s="143">
        <f t="shared" si="71"/>
        <v>2757840</v>
      </c>
      <c r="D1042" s="10">
        <v>951050</v>
      </c>
      <c r="E1042" s="10"/>
      <c r="F1042" s="10"/>
      <c r="G1042" s="10">
        <v>402</v>
      </c>
      <c r="H1042" s="10">
        <v>1806790</v>
      </c>
      <c r="I1042" s="10"/>
      <c r="J1042" s="10"/>
      <c r="K1042" s="10"/>
      <c r="L1042" s="10"/>
      <c r="M1042" s="10"/>
      <c r="N1042" s="10"/>
      <c r="O1042" s="69"/>
      <c r="P1042" s="69"/>
      <c r="Q1042" s="69"/>
      <c r="R1042" s="67"/>
    </row>
    <row r="1043" spans="1:18" x14ac:dyDescent="0.35">
      <c r="A1043" s="22">
        <v>7</v>
      </c>
      <c r="B1043" s="182" t="s">
        <v>1443</v>
      </c>
      <c r="C1043" s="143">
        <f t="shared" si="71"/>
        <v>2768190</v>
      </c>
      <c r="D1043" s="10">
        <v>961400</v>
      </c>
      <c r="E1043" s="10"/>
      <c r="F1043" s="10"/>
      <c r="G1043" s="10">
        <v>402</v>
      </c>
      <c r="H1043" s="10">
        <v>1806790</v>
      </c>
      <c r="I1043" s="10"/>
      <c r="J1043" s="10"/>
      <c r="K1043" s="10"/>
      <c r="L1043" s="10"/>
      <c r="M1043" s="10"/>
      <c r="N1043" s="10"/>
      <c r="O1043" s="69"/>
      <c r="P1043" s="69"/>
      <c r="Q1043" s="69"/>
      <c r="R1043" s="67"/>
    </row>
    <row r="1044" spans="1:18" x14ac:dyDescent="0.35">
      <c r="A1044" s="22">
        <v>8</v>
      </c>
      <c r="B1044" s="187" t="s">
        <v>1146</v>
      </c>
      <c r="C1044" s="143">
        <f t="shared" si="71"/>
        <v>2767270</v>
      </c>
      <c r="D1044" s="10">
        <v>960480</v>
      </c>
      <c r="E1044" s="10"/>
      <c r="F1044" s="10"/>
      <c r="G1044" s="10">
        <v>402</v>
      </c>
      <c r="H1044" s="10">
        <v>1806790</v>
      </c>
      <c r="I1044" s="10"/>
      <c r="J1044" s="10"/>
      <c r="K1044" s="10"/>
      <c r="L1044" s="10"/>
      <c r="M1044" s="10"/>
      <c r="N1044" s="10"/>
      <c r="O1044" s="69"/>
      <c r="P1044" s="69"/>
      <c r="Q1044" s="69"/>
      <c r="R1044" s="67"/>
    </row>
    <row r="1045" spans="1:18" x14ac:dyDescent="0.35">
      <c r="A1045" s="22">
        <v>9</v>
      </c>
      <c r="B1045" s="182" t="s">
        <v>1135</v>
      </c>
      <c r="C1045" s="143">
        <f t="shared" si="71"/>
        <v>966000</v>
      </c>
      <c r="D1045" s="10">
        <v>966000</v>
      </c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7"/>
    </row>
    <row r="1046" spans="1:18" x14ac:dyDescent="0.35">
      <c r="A1046" s="22">
        <v>10</v>
      </c>
      <c r="B1046" s="187" t="s">
        <v>1136</v>
      </c>
      <c r="C1046" s="143">
        <f t="shared" si="71"/>
        <v>2552310</v>
      </c>
      <c r="D1046" s="10">
        <v>2552310</v>
      </c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7"/>
    </row>
    <row r="1047" spans="1:18" x14ac:dyDescent="0.35">
      <c r="A1047" s="22">
        <v>11</v>
      </c>
      <c r="B1047" s="182" t="s">
        <v>1446</v>
      </c>
      <c r="C1047" s="143">
        <f t="shared" si="71"/>
        <v>2661100</v>
      </c>
      <c r="D1047" s="10">
        <v>2661100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7"/>
    </row>
    <row r="1048" spans="1:18" x14ac:dyDescent="0.35">
      <c r="A1048" s="22">
        <v>12</v>
      </c>
      <c r="B1048" s="182" t="s">
        <v>1144</v>
      </c>
      <c r="C1048" s="143">
        <f t="shared" si="71"/>
        <v>2357068</v>
      </c>
      <c r="D1048" s="10">
        <v>1016600</v>
      </c>
      <c r="E1048" s="10"/>
      <c r="F1048" s="10"/>
      <c r="G1048" s="10"/>
      <c r="H1048" s="10"/>
      <c r="I1048" s="10"/>
      <c r="J1048" s="10"/>
      <c r="K1048" s="10">
        <v>580</v>
      </c>
      <c r="L1048" s="10">
        <v>586665</v>
      </c>
      <c r="M1048" s="10">
        <v>33.799999999999997</v>
      </c>
      <c r="N1048" s="10">
        <v>753803</v>
      </c>
      <c r="O1048" s="69"/>
      <c r="P1048" s="69"/>
      <c r="Q1048" s="69"/>
      <c r="R1048" s="67"/>
    </row>
    <row r="1049" spans="1:18" x14ac:dyDescent="0.35">
      <c r="A1049" s="22">
        <v>13</v>
      </c>
      <c r="B1049" s="182" t="s">
        <v>1143</v>
      </c>
      <c r="C1049" s="143">
        <f t="shared" si="71"/>
        <v>3532135</v>
      </c>
      <c r="D1049" s="10">
        <v>971542</v>
      </c>
      <c r="E1049" s="10"/>
      <c r="F1049" s="10"/>
      <c r="G1049" s="10">
        <v>402</v>
      </c>
      <c r="H1049" s="10">
        <v>1806790</v>
      </c>
      <c r="I1049" s="10"/>
      <c r="J1049" s="10"/>
      <c r="K1049" s="10"/>
      <c r="L1049" s="10"/>
      <c r="M1049" s="10">
        <v>33.799999999999997</v>
      </c>
      <c r="N1049" s="10">
        <v>753803</v>
      </c>
      <c r="O1049" s="69"/>
      <c r="P1049" s="69"/>
      <c r="Q1049" s="69"/>
      <c r="R1049" s="67"/>
    </row>
    <row r="1050" spans="1:18" x14ac:dyDescent="0.35">
      <c r="A1050" s="22">
        <v>14</v>
      </c>
      <c r="B1050" s="187" t="s">
        <v>1142</v>
      </c>
      <c r="C1050" s="143">
        <f t="shared" si="71"/>
        <v>1764423</v>
      </c>
      <c r="D1050" s="10">
        <v>1010620</v>
      </c>
      <c r="E1050" s="10"/>
      <c r="F1050" s="10"/>
      <c r="G1050" s="10"/>
      <c r="H1050" s="10"/>
      <c r="I1050" s="10"/>
      <c r="J1050" s="10"/>
      <c r="K1050" s="10"/>
      <c r="L1050" s="10"/>
      <c r="M1050" s="10">
        <v>33.799999999999997</v>
      </c>
      <c r="N1050" s="10">
        <v>753803</v>
      </c>
      <c r="O1050" s="69"/>
      <c r="P1050" s="69"/>
      <c r="Q1050" s="69"/>
      <c r="R1050" s="67"/>
    </row>
    <row r="1051" spans="1:18" x14ac:dyDescent="0.35">
      <c r="A1051" s="22">
        <v>15</v>
      </c>
      <c r="B1051" s="182" t="s">
        <v>1141</v>
      </c>
      <c r="C1051" s="143">
        <f t="shared" si="71"/>
        <v>2324703</v>
      </c>
      <c r="D1051" s="10">
        <v>1570900</v>
      </c>
      <c r="E1051" s="10"/>
      <c r="F1051" s="10"/>
      <c r="G1051" s="10"/>
      <c r="H1051" s="10"/>
      <c r="I1051" s="10"/>
      <c r="J1051" s="10"/>
      <c r="K1051" s="10"/>
      <c r="L1051" s="10"/>
      <c r="M1051" s="10">
        <v>33.799999999999997</v>
      </c>
      <c r="N1051" s="10">
        <v>753803</v>
      </c>
      <c r="O1051" s="69"/>
      <c r="P1051" s="69"/>
      <c r="Q1051" s="69"/>
      <c r="R1051" s="67"/>
    </row>
    <row r="1052" spans="1:18" x14ac:dyDescent="0.35">
      <c r="A1052" s="22">
        <v>16</v>
      </c>
      <c r="B1052" s="183" t="s">
        <v>1140</v>
      </c>
      <c r="C1052" s="143">
        <f t="shared" si="71"/>
        <v>753803</v>
      </c>
      <c r="D1052" s="10"/>
      <c r="E1052" s="10"/>
      <c r="F1052" s="10"/>
      <c r="G1052" s="10"/>
      <c r="H1052" s="10"/>
      <c r="I1052" s="10"/>
      <c r="J1052" s="10"/>
      <c r="K1052" s="10"/>
      <c r="L1052" s="10"/>
      <c r="M1052" s="10">
        <v>33.799999999999997</v>
      </c>
      <c r="N1052" s="69">
        <v>753803</v>
      </c>
      <c r="O1052" s="69"/>
      <c r="P1052" s="69"/>
      <c r="Q1052" s="69"/>
      <c r="R1052" s="67"/>
    </row>
    <row r="1053" spans="1:18" x14ac:dyDescent="0.35">
      <c r="A1053" s="22">
        <v>17</v>
      </c>
      <c r="B1053" s="183" t="s">
        <v>1132</v>
      </c>
      <c r="C1053" s="143">
        <f t="shared" si="71"/>
        <v>1853000</v>
      </c>
      <c r="D1053" s="10">
        <v>1853000</v>
      </c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7"/>
    </row>
    <row r="1054" spans="1:18" x14ac:dyDescent="0.35">
      <c r="A1054" s="22">
        <v>18</v>
      </c>
      <c r="B1054" s="183" t="s">
        <v>1131</v>
      </c>
      <c r="C1054" s="143">
        <f t="shared" si="71"/>
        <v>1769803</v>
      </c>
      <c r="D1054" s="10">
        <v>1016000</v>
      </c>
      <c r="E1054" s="69"/>
      <c r="F1054" s="69"/>
      <c r="G1054" s="69"/>
      <c r="H1054" s="69"/>
      <c r="I1054" s="69"/>
      <c r="J1054" s="69"/>
      <c r="K1054" s="69"/>
      <c r="L1054" s="69"/>
      <c r="M1054" s="69">
        <v>33.799999999999997</v>
      </c>
      <c r="N1054" s="69">
        <v>753803</v>
      </c>
      <c r="O1054" s="69"/>
      <c r="P1054" s="69"/>
      <c r="Q1054" s="69"/>
      <c r="R1054" s="67"/>
    </row>
    <row r="1055" spans="1:18" x14ac:dyDescent="0.35">
      <c r="A1055" s="22">
        <v>19</v>
      </c>
      <c r="B1055" s="183" t="s">
        <v>1130</v>
      </c>
      <c r="C1055" s="143">
        <f t="shared" si="71"/>
        <v>1674000</v>
      </c>
      <c r="D1055" s="10">
        <v>1674000</v>
      </c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7"/>
    </row>
    <row r="1056" spans="1:18" x14ac:dyDescent="0.35">
      <c r="A1056" s="22">
        <v>20</v>
      </c>
      <c r="B1056" s="183" t="s">
        <v>1149</v>
      </c>
      <c r="C1056" s="143">
        <f t="shared" si="71"/>
        <v>3147258</v>
      </c>
      <c r="D1056" s="10"/>
      <c r="E1056" s="10"/>
      <c r="F1056" s="10"/>
      <c r="G1056" s="10">
        <v>402</v>
      </c>
      <c r="H1056" s="10">
        <v>1806790</v>
      </c>
      <c r="I1056" s="10"/>
      <c r="J1056" s="10"/>
      <c r="K1056" s="10">
        <v>580</v>
      </c>
      <c r="L1056" s="10">
        <v>586665</v>
      </c>
      <c r="M1056" s="10">
        <v>33.799999999999997</v>
      </c>
      <c r="N1056" s="10">
        <v>753803</v>
      </c>
      <c r="O1056" s="69"/>
      <c r="P1056" s="69"/>
      <c r="Q1056" s="69"/>
      <c r="R1056" s="67"/>
    </row>
    <row r="1057" spans="1:18" x14ac:dyDescent="0.35">
      <c r="A1057" s="22">
        <v>21</v>
      </c>
      <c r="B1057" s="183" t="s">
        <v>1444</v>
      </c>
      <c r="C1057" s="143">
        <f t="shared" si="71"/>
        <v>3147258</v>
      </c>
      <c r="D1057" s="10"/>
      <c r="E1057" s="10"/>
      <c r="F1057" s="10"/>
      <c r="G1057" s="10">
        <v>402</v>
      </c>
      <c r="H1057" s="10">
        <v>1806790</v>
      </c>
      <c r="I1057" s="10"/>
      <c r="J1057" s="10"/>
      <c r="K1057" s="10">
        <v>580</v>
      </c>
      <c r="L1057" s="10">
        <v>586665</v>
      </c>
      <c r="M1057" s="10">
        <v>33.799999999999997</v>
      </c>
      <c r="N1057" s="10">
        <v>753803</v>
      </c>
      <c r="O1057" s="69"/>
      <c r="P1057" s="69"/>
      <c r="Q1057" s="69"/>
      <c r="R1057" s="67"/>
    </row>
    <row r="1058" spans="1:18" x14ac:dyDescent="0.35">
      <c r="A1058" s="22">
        <v>22</v>
      </c>
      <c r="B1058" s="183" t="s">
        <v>1150</v>
      </c>
      <c r="C1058" s="143">
        <f t="shared" si="71"/>
        <v>3147258</v>
      </c>
      <c r="D1058" s="10"/>
      <c r="E1058" s="10"/>
      <c r="F1058" s="10"/>
      <c r="G1058" s="10">
        <v>402</v>
      </c>
      <c r="H1058" s="10">
        <v>1806790</v>
      </c>
      <c r="I1058" s="10"/>
      <c r="J1058" s="10"/>
      <c r="K1058" s="10">
        <v>580</v>
      </c>
      <c r="L1058" s="10">
        <v>586665</v>
      </c>
      <c r="M1058" s="10">
        <v>33.799999999999997</v>
      </c>
      <c r="N1058" s="10">
        <v>753803</v>
      </c>
      <c r="O1058" s="69"/>
      <c r="P1058" s="69"/>
      <c r="Q1058" s="69"/>
      <c r="R1058" s="67"/>
    </row>
    <row r="1059" spans="1:18" ht="21" customHeight="1" x14ac:dyDescent="0.35">
      <c r="A1059" s="22">
        <v>23</v>
      </c>
      <c r="B1059" s="158" t="s">
        <v>1445</v>
      </c>
      <c r="C1059" s="143">
        <f t="shared" si="71"/>
        <v>753803</v>
      </c>
      <c r="D1059" s="10"/>
      <c r="E1059" s="10"/>
      <c r="F1059" s="10"/>
      <c r="G1059" s="10"/>
      <c r="H1059" s="10"/>
      <c r="I1059" s="10"/>
      <c r="J1059" s="10"/>
      <c r="K1059" s="10"/>
      <c r="L1059" s="10"/>
      <c r="M1059" s="10">
        <v>33.799999999999997</v>
      </c>
      <c r="N1059" s="10">
        <v>753803</v>
      </c>
      <c r="O1059" s="69"/>
      <c r="P1059" s="69"/>
      <c r="Q1059" s="69"/>
      <c r="R1059" s="67"/>
    </row>
    <row r="1060" spans="1:18" ht="21" customHeight="1" x14ac:dyDescent="0.35">
      <c r="A1060" s="22">
        <v>24</v>
      </c>
      <c r="B1060" s="158" t="s">
        <v>1447</v>
      </c>
      <c r="C1060" s="143">
        <f t="shared" si="71"/>
        <v>983802</v>
      </c>
      <c r="D1060" s="10">
        <v>983802</v>
      </c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7"/>
    </row>
    <row r="1061" spans="1:18" ht="21" customHeight="1" x14ac:dyDescent="0.35">
      <c r="A1061" s="22">
        <v>25</v>
      </c>
      <c r="B1061" s="158" t="s">
        <v>1617</v>
      </c>
      <c r="C1061" s="143">
        <f t="shared" si="71"/>
        <v>1347800</v>
      </c>
      <c r="D1061" s="10">
        <v>1347800</v>
      </c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7"/>
    </row>
    <row r="1062" spans="1:18" ht="21" customHeight="1" x14ac:dyDescent="0.35">
      <c r="A1062" s="22">
        <v>26</v>
      </c>
      <c r="B1062" s="158" t="s">
        <v>1616</v>
      </c>
      <c r="C1062" s="143">
        <f t="shared" si="71"/>
        <v>964850</v>
      </c>
      <c r="D1062" s="10">
        <v>964850</v>
      </c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7"/>
    </row>
    <row r="1063" spans="1:18" ht="22.5" customHeight="1" x14ac:dyDescent="0.35">
      <c r="A1063" s="22">
        <v>27</v>
      </c>
      <c r="B1063" s="158" t="s">
        <v>1139</v>
      </c>
      <c r="C1063" s="143">
        <f t="shared" si="71"/>
        <v>996590</v>
      </c>
      <c r="D1063" s="10">
        <v>996590</v>
      </c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7"/>
    </row>
    <row r="1064" spans="1:18" ht="21" customHeight="1" x14ac:dyDescent="0.35">
      <c r="A1064" s="22">
        <v>28</v>
      </c>
      <c r="B1064" s="188" t="s">
        <v>1134</v>
      </c>
      <c r="C1064" s="143">
        <f t="shared" si="71"/>
        <v>2452124</v>
      </c>
      <c r="D1064" s="10">
        <v>2452124</v>
      </c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7"/>
    </row>
    <row r="1065" spans="1:18" x14ac:dyDescent="0.35">
      <c r="A1065" s="425" t="s">
        <v>63</v>
      </c>
      <c r="B1065" s="426"/>
      <c r="C1065" s="352">
        <f>SUM(C1066:C1083)</f>
        <v>37660936</v>
      </c>
      <c r="D1065" s="85">
        <f t="shared" ref="D1065:Q1065" si="72">SUM(D1066:D1083)</f>
        <v>8302154</v>
      </c>
      <c r="E1065" s="85">
        <f t="shared" si="72"/>
        <v>0</v>
      </c>
      <c r="F1065" s="85">
        <f t="shared" si="72"/>
        <v>0</v>
      </c>
      <c r="G1065" s="85">
        <f t="shared" si="72"/>
        <v>4020</v>
      </c>
      <c r="H1065" s="85">
        <f t="shared" si="72"/>
        <v>18067900</v>
      </c>
      <c r="I1065" s="85">
        <f t="shared" si="72"/>
        <v>1200</v>
      </c>
      <c r="J1065" s="85">
        <f t="shared" si="72"/>
        <v>400000</v>
      </c>
      <c r="K1065" s="85">
        <f t="shared" si="72"/>
        <v>4060</v>
      </c>
      <c r="L1065" s="85">
        <f t="shared" si="72"/>
        <v>4106655</v>
      </c>
      <c r="M1065" s="85">
        <f t="shared" si="72"/>
        <v>1976.5999999999997</v>
      </c>
      <c r="N1065" s="85">
        <f t="shared" si="72"/>
        <v>6784227</v>
      </c>
      <c r="O1065" s="85">
        <f t="shared" si="72"/>
        <v>0</v>
      </c>
      <c r="P1065" s="85">
        <f t="shared" si="72"/>
        <v>0</v>
      </c>
      <c r="Q1065" s="85">
        <f t="shared" si="72"/>
        <v>0</v>
      </c>
      <c r="R1065" s="67"/>
    </row>
    <row r="1066" spans="1:18" x14ac:dyDescent="0.35">
      <c r="A1066" s="22">
        <v>1</v>
      </c>
      <c r="B1066" s="188" t="s">
        <v>1158</v>
      </c>
      <c r="C1066" s="143">
        <f t="shared" ref="C1066:C1083" si="73">D1066+F1066+H1066+J1066+L1066+N1066+P1066+Q1066</f>
        <v>3147258</v>
      </c>
      <c r="D1066" s="10"/>
      <c r="E1066" s="10"/>
      <c r="F1066" s="10"/>
      <c r="G1066" s="10">
        <v>402</v>
      </c>
      <c r="H1066" s="10">
        <v>1806790</v>
      </c>
      <c r="I1066" s="10"/>
      <c r="J1066" s="10"/>
      <c r="K1066" s="10">
        <v>580</v>
      </c>
      <c r="L1066" s="10">
        <v>586665</v>
      </c>
      <c r="M1066" s="10">
        <v>580</v>
      </c>
      <c r="N1066" s="10">
        <v>753803</v>
      </c>
      <c r="O1066" s="69"/>
      <c r="P1066" s="69"/>
      <c r="Q1066" s="69"/>
      <c r="R1066" s="67"/>
    </row>
    <row r="1067" spans="1:18" x14ac:dyDescent="0.35">
      <c r="A1067" s="22">
        <v>2</v>
      </c>
      <c r="B1067" s="188" t="s">
        <v>1450</v>
      </c>
      <c r="C1067" s="143">
        <f t="shared" si="73"/>
        <v>897460</v>
      </c>
      <c r="D1067" s="10">
        <v>897460</v>
      </c>
      <c r="E1067" s="10"/>
      <c r="F1067" s="10"/>
      <c r="G1067" s="10"/>
      <c r="H1067" s="10"/>
      <c r="I1067" s="10"/>
      <c r="J1067" s="10"/>
      <c r="K1067" s="10"/>
      <c r="L1067" s="10"/>
      <c r="M1067" s="10">
        <v>580</v>
      </c>
      <c r="N1067" s="10"/>
      <c r="O1067" s="69"/>
      <c r="P1067" s="69"/>
      <c r="Q1067" s="69"/>
      <c r="R1067" s="67"/>
    </row>
    <row r="1068" spans="1:18" x14ac:dyDescent="0.35">
      <c r="A1068" s="22">
        <v>3</v>
      </c>
      <c r="B1068" s="188" t="s">
        <v>1460</v>
      </c>
      <c r="C1068" s="143">
        <f t="shared" si="73"/>
        <v>1347800</v>
      </c>
      <c r="D1068" s="10">
        <v>1347800</v>
      </c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69"/>
      <c r="P1068" s="69"/>
      <c r="Q1068" s="69"/>
      <c r="R1068" s="67"/>
    </row>
    <row r="1069" spans="1:18" x14ac:dyDescent="0.35">
      <c r="A1069" s="22">
        <v>4</v>
      </c>
      <c r="B1069" s="188" t="s">
        <v>1153</v>
      </c>
      <c r="C1069" s="143">
        <f t="shared" si="73"/>
        <v>1806790</v>
      </c>
      <c r="D1069" s="10"/>
      <c r="E1069" s="10"/>
      <c r="F1069" s="10"/>
      <c r="G1069" s="10">
        <v>402</v>
      </c>
      <c r="H1069" s="10">
        <v>1806790</v>
      </c>
      <c r="I1069" s="10"/>
      <c r="J1069" s="10"/>
      <c r="K1069" s="10"/>
      <c r="L1069" s="10"/>
      <c r="M1069" s="10"/>
      <c r="N1069" s="10"/>
      <c r="O1069" s="69"/>
      <c r="P1069" s="69"/>
      <c r="Q1069" s="69"/>
      <c r="R1069" s="67"/>
    </row>
    <row r="1070" spans="1:18" x14ac:dyDescent="0.35">
      <c r="A1070" s="22">
        <v>5</v>
      </c>
      <c r="B1070" s="189" t="s">
        <v>1448</v>
      </c>
      <c r="C1070" s="143">
        <f t="shared" si="73"/>
        <v>3147258</v>
      </c>
      <c r="D1070" s="10"/>
      <c r="E1070" s="10"/>
      <c r="F1070" s="10"/>
      <c r="G1070" s="10">
        <v>402</v>
      </c>
      <c r="H1070" s="10">
        <v>1806790</v>
      </c>
      <c r="I1070" s="10"/>
      <c r="J1070" s="10"/>
      <c r="K1070" s="10">
        <v>580</v>
      </c>
      <c r="L1070" s="10">
        <v>586665</v>
      </c>
      <c r="M1070" s="10">
        <v>33.799999999999997</v>
      </c>
      <c r="N1070" s="10">
        <v>753803</v>
      </c>
      <c r="O1070" s="69"/>
      <c r="P1070" s="69"/>
      <c r="Q1070" s="69"/>
      <c r="R1070" s="67"/>
    </row>
    <row r="1071" spans="1:18" x14ac:dyDescent="0.35">
      <c r="A1071" s="22">
        <v>6</v>
      </c>
      <c r="B1071" s="185" t="s">
        <v>1156</v>
      </c>
      <c r="C1071" s="143">
        <f t="shared" si="73"/>
        <v>1484125</v>
      </c>
      <c r="D1071" s="10">
        <v>897460</v>
      </c>
      <c r="E1071" s="10"/>
      <c r="F1071" s="10"/>
      <c r="G1071" s="10"/>
      <c r="H1071" s="10"/>
      <c r="I1071" s="10"/>
      <c r="J1071" s="10"/>
      <c r="K1071" s="10">
        <v>580</v>
      </c>
      <c r="L1071" s="10">
        <v>586665</v>
      </c>
      <c r="M1071" s="10"/>
      <c r="N1071" s="10"/>
      <c r="O1071" s="69"/>
      <c r="P1071" s="69"/>
      <c r="Q1071" s="69"/>
      <c r="R1071" s="67"/>
    </row>
    <row r="1072" spans="1:18" x14ac:dyDescent="0.35">
      <c r="A1072" s="22">
        <v>7</v>
      </c>
      <c r="B1072" s="188" t="s">
        <v>1615</v>
      </c>
      <c r="C1072" s="143">
        <f t="shared" si="73"/>
        <v>3161910</v>
      </c>
      <c r="D1072" s="10">
        <v>1275120</v>
      </c>
      <c r="E1072" s="10"/>
      <c r="F1072" s="10"/>
      <c r="G1072" s="10">
        <v>402</v>
      </c>
      <c r="H1072" s="10">
        <v>1806790</v>
      </c>
      <c r="I1072" s="10">
        <v>240</v>
      </c>
      <c r="J1072" s="10">
        <v>80000</v>
      </c>
      <c r="K1072" s="10"/>
      <c r="L1072" s="10"/>
      <c r="M1072" s="10"/>
      <c r="N1072" s="10"/>
      <c r="O1072" s="69"/>
      <c r="P1072" s="69"/>
      <c r="Q1072" s="69"/>
      <c r="R1072" s="67"/>
    </row>
    <row r="1073" spans="1:18" x14ac:dyDescent="0.35">
      <c r="A1073" s="22">
        <v>8</v>
      </c>
      <c r="B1073" s="188" t="s">
        <v>1157</v>
      </c>
      <c r="C1073" s="143">
        <f t="shared" si="73"/>
        <v>4681318</v>
      </c>
      <c r="D1073" s="10">
        <v>1454060</v>
      </c>
      <c r="E1073" s="10"/>
      <c r="F1073" s="10"/>
      <c r="G1073" s="10">
        <v>402</v>
      </c>
      <c r="H1073" s="10">
        <v>1806790</v>
      </c>
      <c r="I1073" s="10">
        <v>240</v>
      </c>
      <c r="J1073" s="10">
        <v>80000</v>
      </c>
      <c r="K1073" s="10">
        <v>580</v>
      </c>
      <c r="L1073" s="10">
        <v>586665</v>
      </c>
      <c r="M1073" s="10">
        <v>33.799999999999997</v>
      </c>
      <c r="N1073" s="10">
        <v>753803</v>
      </c>
      <c r="O1073" s="69"/>
      <c r="P1073" s="69"/>
      <c r="Q1073" s="69"/>
      <c r="R1073" s="67"/>
    </row>
    <row r="1074" spans="1:18" ht="21" customHeight="1" x14ac:dyDescent="0.35">
      <c r="A1074" s="22">
        <v>9</v>
      </c>
      <c r="B1074" s="188" t="s">
        <v>1151</v>
      </c>
      <c r="C1074" s="143">
        <f t="shared" si="73"/>
        <v>833803</v>
      </c>
      <c r="D1074" s="10"/>
      <c r="E1074" s="10"/>
      <c r="F1074" s="10"/>
      <c r="G1074" s="10"/>
      <c r="H1074" s="10"/>
      <c r="I1074" s="10">
        <v>240</v>
      </c>
      <c r="J1074" s="10">
        <v>80000</v>
      </c>
      <c r="K1074" s="10"/>
      <c r="L1074" s="10"/>
      <c r="M1074" s="10">
        <v>33.799999999999997</v>
      </c>
      <c r="N1074" s="10">
        <v>753803</v>
      </c>
      <c r="O1074" s="69"/>
      <c r="P1074" s="69"/>
      <c r="Q1074" s="69"/>
      <c r="R1074" s="67"/>
    </row>
    <row r="1075" spans="1:18" x14ac:dyDescent="0.35">
      <c r="A1075" s="22">
        <v>10</v>
      </c>
      <c r="B1075" s="188" t="s">
        <v>1159</v>
      </c>
      <c r="C1075" s="143">
        <f t="shared" si="73"/>
        <v>753803</v>
      </c>
      <c r="D1075" s="10"/>
      <c r="E1075" s="10"/>
      <c r="F1075" s="10"/>
      <c r="G1075" s="10"/>
      <c r="H1075" s="10"/>
      <c r="I1075" s="10"/>
      <c r="J1075" s="10"/>
      <c r="K1075" s="10"/>
      <c r="L1075" s="10"/>
      <c r="M1075" s="10">
        <v>580</v>
      </c>
      <c r="N1075" s="10">
        <v>753803</v>
      </c>
      <c r="O1075" s="69"/>
      <c r="P1075" s="69"/>
      <c r="Q1075" s="69"/>
      <c r="R1075" s="67"/>
    </row>
    <row r="1076" spans="1:18" x14ac:dyDescent="0.35">
      <c r="A1076" s="22">
        <v>11</v>
      </c>
      <c r="B1076" s="188" t="s">
        <v>1449</v>
      </c>
      <c r="C1076" s="143">
        <f t="shared" si="73"/>
        <v>833803</v>
      </c>
      <c r="D1076" s="10"/>
      <c r="E1076" s="10"/>
      <c r="F1076" s="10"/>
      <c r="G1076" s="10"/>
      <c r="H1076" s="10"/>
      <c r="I1076" s="10">
        <v>240</v>
      </c>
      <c r="J1076" s="10">
        <v>80000</v>
      </c>
      <c r="K1076" s="10"/>
      <c r="L1076" s="10"/>
      <c r="M1076" s="10">
        <v>33.799999999999997</v>
      </c>
      <c r="N1076" s="10">
        <v>753803</v>
      </c>
      <c r="O1076" s="69"/>
      <c r="P1076" s="69"/>
      <c r="Q1076" s="69"/>
      <c r="R1076" s="67"/>
    </row>
    <row r="1077" spans="1:18" x14ac:dyDescent="0.35">
      <c r="A1077" s="22">
        <v>12</v>
      </c>
      <c r="B1077" s="189" t="s">
        <v>1614</v>
      </c>
      <c r="C1077" s="143">
        <f t="shared" si="73"/>
        <v>1806790</v>
      </c>
      <c r="D1077" s="10"/>
      <c r="E1077" s="10"/>
      <c r="F1077" s="10"/>
      <c r="G1077" s="10">
        <v>402</v>
      </c>
      <c r="H1077" s="10">
        <v>1806790</v>
      </c>
      <c r="I1077" s="10"/>
      <c r="J1077" s="10"/>
      <c r="K1077" s="10"/>
      <c r="L1077" s="10"/>
      <c r="M1077" s="10"/>
      <c r="N1077" s="10"/>
      <c r="O1077" s="69"/>
      <c r="P1077" s="69"/>
      <c r="Q1077" s="69"/>
      <c r="R1077" s="67"/>
    </row>
    <row r="1078" spans="1:18" ht="24" customHeight="1" x14ac:dyDescent="0.35">
      <c r="A1078" s="22">
        <v>13</v>
      </c>
      <c r="B1078" s="188" t="s">
        <v>1213</v>
      </c>
      <c r="C1078" s="143">
        <f t="shared" si="73"/>
        <v>1806790</v>
      </c>
      <c r="D1078" s="10"/>
      <c r="E1078" s="10"/>
      <c r="F1078" s="10"/>
      <c r="G1078" s="10">
        <v>402</v>
      </c>
      <c r="H1078" s="10">
        <v>1806790</v>
      </c>
      <c r="I1078" s="10"/>
      <c r="J1078" s="10"/>
      <c r="K1078" s="10"/>
      <c r="L1078" s="10"/>
      <c r="M1078" s="10"/>
      <c r="N1078" s="10"/>
      <c r="O1078" s="69"/>
      <c r="P1078" s="69"/>
      <c r="Q1078" s="69"/>
      <c r="R1078" s="67"/>
    </row>
    <row r="1079" spans="1:18" ht="24" customHeight="1" x14ac:dyDescent="0.35">
      <c r="A1079" s="22">
        <v>14</v>
      </c>
      <c r="B1079" s="184" t="s">
        <v>1214</v>
      </c>
      <c r="C1079" s="143">
        <f t="shared" si="73"/>
        <v>1806790</v>
      </c>
      <c r="D1079" s="10"/>
      <c r="E1079" s="10"/>
      <c r="F1079" s="10"/>
      <c r="G1079" s="10">
        <v>402</v>
      </c>
      <c r="H1079" s="10">
        <v>1806790</v>
      </c>
      <c r="I1079" s="10"/>
      <c r="J1079" s="10"/>
      <c r="K1079" s="10"/>
      <c r="L1079" s="10"/>
      <c r="M1079" s="10"/>
      <c r="N1079" s="10"/>
      <c r="O1079" s="69"/>
      <c r="P1079" s="69"/>
      <c r="Q1079" s="69"/>
      <c r="R1079" s="67"/>
    </row>
    <row r="1080" spans="1:18" ht="24" customHeight="1" x14ac:dyDescent="0.35">
      <c r="A1080" s="22">
        <v>15</v>
      </c>
      <c r="B1080" s="188" t="s">
        <v>1613</v>
      </c>
      <c r="C1080" s="143">
        <f t="shared" si="73"/>
        <v>3344910</v>
      </c>
      <c r="D1080" s="10">
        <v>1538120</v>
      </c>
      <c r="E1080" s="10"/>
      <c r="F1080" s="10"/>
      <c r="G1080" s="10">
        <v>402</v>
      </c>
      <c r="H1080" s="10">
        <v>1806790</v>
      </c>
      <c r="I1080" s="10"/>
      <c r="J1080" s="10"/>
      <c r="K1080" s="10"/>
      <c r="L1080" s="10"/>
      <c r="M1080" s="10"/>
      <c r="N1080" s="10"/>
      <c r="O1080" s="69"/>
      <c r="P1080" s="69"/>
      <c r="Q1080" s="69"/>
      <c r="R1080" s="67"/>
    </row>
    <row r="1081" spans="1:18" x14ac:dyDescent="0.35">
      <c r="A1081" s="22">
        <v>16</v>
      </c>
      <c r="B1081" s="189" t="s">
        <v>1152</v>
      </c>
      <c r="C1081" s="143">
        <f t="shared" si="73"/>
        <v>1420468</v>
      </c>
      <c r="D1081" s="10"/>
      <c r="E1081" s="10"/>
      <c r="F1081" s="10"/>
      <c r="G1081" s="10"/>
      <c r="H1081" s="10"/>
      <c r="I1081" s="10">
        <v>240</v>
      </c>
      <c r="J1081" s="10">
        <v>80000</v>
      </c>
      <c r="K1081" s="10">
        <v>580</v>
      </c>
      <c r="L1081" s="10">
        <v>586665</v>
      </c>
      <c r="M1081" s="10">
        <v>33.799999999999997</v>
      </c>
      <c r="N1081" s="10">
        <v>753803</v>
      </c>
      <c r="O1081" s="69"/>
      <c r="P1081" s="69"/>
      <c r="Q1081" s="69"/>
      <c r="R1081" s="67"/>
    </row>
    <row r="1082" spans="1:18" ht="21" customHeight="1" x14ac:dyDescent="0.35">
      <c r="A1082" s="22">
        <v>17</v>
      </c>
      <c r="B1082" s="188" t="s">
        <v>1154</v>
      </c>
      <c r="C1082" s="143">
        <f t="shared" si="73"/>
        <v>4039392</v>
      </c>
      <c r="D1082" s="10">
        <v>892134</v>
      </c>
      <c r="E1082" s="10"/>
      <c r="F1082" s="10"/>
      <c r="G1082" s="10">
        <v>402</v>
      </c>
      <c r="H1082" s="10">
        <v>1806790</v>
      </c>
      <c r="I1082" s="10"/>
      <c r="J1082" s="10"/>
      <c r="K1082" s="10">
        <v>580</v>
      </c>
      <c r="L1082" s="10">
        <v>586665</v>
      </c>
      <c r="M1082" s="10">
        <v>33.799999999999997</v>
      </c>
      <c r="N1082" s="10">
        <v>753803</v>
      </c>
      <c r="O1082" s="69"/>
      <c r="P1082" s="69"/>
      <c r="Q1082" s="69"/>
      <c r="R1082" s="67"/>
    </row>
    <row r="1083" spans="1:18" ht="21" customHeight="1" x14ac:dyDescent="0.35">
      <c r="A1083" s="22">
        <v>18</v>
      </c>
      <c r="B1083" s="188" t="s">
        <v>1155</v>
      </c>
      <c r="C1083" s="143">
        <f t="shared" si="73"/>
        <v>1340468</v>
      </c>
      <c r="D1083" s="10"/>
      <c r="E1083" s="10"/>
      <c r="F1083" s="10"/>
      <c r="G1083" s="10"/>
      <c r="H1083" s="10"/>
      <c r="I1083" s="10"/>
      <c r="J1083" s="10"/>
      <c r="K1083" s="10">
        <v>580</v>
      </c>
      <c r="L1083" s="10">
        <v>586665</v>
      </c>
      <c r="M1083" s="10">
        <v>33.799999999999997</v>
      </c>
      <c r="N1083" s="10">
        <v>753803</v>
      </c>
      <c r="O1083" s="69"/>
      <c r="P1083" s="69"/>
      <c r="Q1083" s="69"/>
      <c r="R1083" s="67"/>
    </row>
    <row r="1084" spans="1:18" x14ac:dyDescent="0.35">
      <c r="A1084" s="9">
        <v>15</v>
      </c>
      <c r="B1084" s="15" t="s">
        <v>64</v>
      </c>
      <c r="C1084" s="152">
        <f>C1085+C1089+C1095</f>
        <v>27331776</v>
      </c>
      <c r="D1084" s="68">
        <f t="shared" ref="D1084:Q1084" si="74">D1085+D1089+D1095</f>
        <v>633570</v>
      </c>
      <c r="E1084" s="68">
        <f t="shared" si="74"/>
        <v>0</v>
      </c>
      <c r="F1084" s="68">
        <f t="shared" si="74"/>
        <v>0</v>
      </c>
      <c r="G1084" s="68">
        <f t="shared" si="74"/>
        <v>5558.5</v>
      </c>
      <c r="H1084" s="68">
        <f t="shared" si="74"/>
        <v>9878562</v>
      </c>
      <c r="I1084" s="68">
        <f t="shared" si="74"/>
        <v>0</v>
      </c>
      <c r="J1084" s="68">
        <f t="shared" si="74"/>
        <v>0</v>
      </c>
      <c r="K1084" s="68">
        <f t="shared" si="74"/>
        <v>955</v>
      </c>
      <c r="L1084" s="68">
        <f t="shared" si="74"/>
        <v>940565</v>
      </c>
      <c r="M1084" s="68">
        <f t="shared" si="74"/>
        <v>0</v>
      </c>
      <c r="N1084" s="68">
        <f t="shared" si="74"/>
        <v>0</v>
      </c>
      <c r="O1084" s="68">
        <f t="shared" si="74"/>
        <v>1318</v>
      </c>
      <c r="P1084" s="68">
        <f t="shared" si="74"/>
        <v>3155362</v>
      </c>
      <c r="Q1084" s="68">
        <f t="shared" si="74"/>
        <v>12723717</v>
      </c>
      <c r="R1084" s="67">
        <f>23456.4/3-602.4</f>
        <v>7216.4000000000005</v>
      </c>
    </row>
    <row r="1085" spans="1:18" x14ac:dyDescent="0.35">
      <c r="A1085" s="57" t="s">
        <v>130</v>
      </c>
      <c r="B1085" s="130"/>
      <c r="C1085" s="352">
        <f>SUM(C1086:C1088)</f>
        <v>7216400</v>
      </c>
      <c r="D1085" s="85">
        <f t="shared" ref="D1085:Q1085" si="75">SUM(D1086:D1088)</f>
        <v>0</v>
      </c>
      <c r="E1085" s="85">
        <f t="shared" si="75"/>
        <v>0</v>
      </c>
      <c r="F1085" s="85">
        <f t="shared" si="75"/>
        <v>0</v>
      </c>
      <c r="G1085" s="85">
        <f t="shared" si="75"/>
        <v>1621.5</v>
      </c>
      <c r="H1085" s="85">
        <f t="shared" si="75"/>
        <v>2879934</v>
      </c>
      <c r="I1085" s="85">
        <f t="shared" si="75"/>
        <v>0</v>
      </c>
      <c r="J1085" s="85">
        <f t="shared" si="75"/>
        <v>0</v>
      </c>
      <c r="K1085" s="85">
        <f t="shared" si="75"/>
        <v>0</v>
      </c>
      <c r="L1085" s="85">
        <f t="shared" si="75"/>
        <v>0</v>
      </c>
      <c r="M1085" s="85">
        <f t="shared" si="75"/>
        <v>0</v>
      </c>
      <c r="N1085" s="85">
        <f t="shared" si="75"/>
        <v>0</v>
      </c>
      <c r="O1085" s="85">
        <f t="shared" si="75"/>
        <v>0</v>
      </c>
      <c r="P1085" s="85">
        <f t="shared" si="75"/>
        <v>0</v>
      </c>
      <c r="Q1085" s="85">
        <f t="shared" si="75"/>
        <v>4336466</v>
      </c>
      <c r="R1085" s="67"/>
    </row>
    <row r="1086" spans="1:18" x14ac:dyDescent="0.35">
      <c r="A1086" s="7">
        <v>1</v>
      </c>
      <c r="B1086" s="8" t="s">
        <v>1630</v>
      </c>
      <c r="C1086" s="143">
        <v>4336466</v>
      </c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>
        <v>4336466</v>
      </c>
      <c r="R1086" s="67"/>
    </row>
    <row r="1087" spans="1:18" ht="24" customHeight="1" x14ac:dyDescent="0.35">
      <c r="A1087" s="7">
        <v>2</v>
      </c>
      <c r="B1087" s="8" t="s">
        <v>1373</v>
      </c>
      <c r="C1087" s="143">
        <v>1422437</v>
      </c>
      <c r="D1087" s="10"/>
      <c r="E1087" s="10"/>
      <c r="F1087" s="10"/>
      <c r="G1087" s="10">
        <v>804.6</v>
      </c>
      <c r="H1087" s="10">
        <v>1422437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67"/>
    </row>
    <row r="1088" spans="1:18" ht="24.75" customHeight="1" x14ac:dyDescent="0.35">
      <c r="A1088" s="7">
        <v>3</v>
      </c>
      <c r="B1088" s="8" t="s">
        <v>1374</v>
      </c>
      <c r="C1088" s="143">
        <v>1457497</v>
      </c>
      <c r="D1088" s="10"/>
      <c r="E1088" s="10"/>
      <c r="F1088" s="10"/>
      <c r="G1088" s="10">
        <v>816.9</v>
      </c>
      <c r="H1088" s="10">
        <v>1457497</v>
      </c>
      <c r="I1088" s="10"/>
      <c r="J1088" s="10"/>
      <c r="K1088" s="10"/>
      <c r="L1088" s="10"/>
      <c r="M1088" s="10"/>
      <c r="N1088" s="10"/>
      <c r="O1088" s="10"/>
      <c r="P1088" s="10"/>
      <c r="Q1088" s="10"/>
      <c r="R1088" s="67"/>
    </row>
    <row r="1089" spans="1:18" ht="18.75" customHeight="1" x14ac:dyDescent="0.35">
      <c r="A1089" s="57" t="s">
        <v>131</v>
      </c>
      <c r="B1089" s="130"/>
      <c r="C1089" s="352">
        <f>SUM(C1090:C1094)</f>
        <v>10475227</v>
      </c>
      <c r="D1089" s="85">
        <f t="shared" ref="D1089:Q1089" si="76">SUM(D1090:D1094)</f>
        <v>0</v>
      </c>
      <c r="E1089" s="85">
        <f t="shared" si="76"/>
        <v>0</v>
      </c>
      <c r="F1089" s="85">
        <f t="shared" si="76"/>
        <v>0</v>
      </c>
      <c r="G1089" s="85">
        <f t="shared" si="76"/>
        <v>3124.7</v>
      </c>
      <c r="H1089" s="85">
        <f t="shared" si="76"/>
        <v>5549485</v>
      </c>
      <c r="I1089" s="85">
        <f t="shared" si="76"/>
        <v>0</v>
      </c>
      <c r="J1089" s="85">
        <f t="shared" si="76"/>
        <v>0</v>
      </c>
      <c r="K1089" s="85">
        <f t="shared" si="76"/>
        <v>0</v>
      </c>
      <c r="L1089" s="85">
        <f t="shared" si="76"/>
        <v>0</v>
      </c>
      <c r="M1089" s="85">
        <f t="shared" si="76"/>
        <v>0</v>
      </c>
      <c r="N1089" s="85">
        <f t="shared" si="76"/>
        <v>0</v>
      </c>
      <c r="O1089" s="85">
        <f t="shared" si="76"/>
        <v>0</v>
      </c>
      <c r="P1089" s="85">
        <f t="shared" si="76"/>
        <v>0</v>
      </c>
      <c r="Q1089" s="85">
        <f t="shared" si="76"/>
        <v>4925742</v>
      </c>
      <c r="R1089" s="67"/>
    </row>
    <row r="1090" spans="1:18" ht="40.5" customHeight="1" x14ac:dyDescent="0.35">
      <c r="A1090" s="7">
        <v>1</v>
      </c>
      <c r="B1090" s="8" t="s">
        <v>1378</v>
      </c>
      <c r="C1090" s="143">
        <v>4925742</v>
      </c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>
        <v>4925742</v>
      </c>
      <c r="R1090" s="67"/>
    </row>
    <row r="1091" spans="1:18" ht="36" x14ac:dyDescent="0.35">
      <c r="A1091" s="7">
        <v>2</v>
      </c>
      <c r="B1091" s="8" t="s">
        <v>1631</v>
      </c>
      <c r="C1091" s="143">
        <v>1060588</v>
      </c>
      <c r="D1091" s="10"/>
      <c r="E1091" s="10"/>
      <c r="F1091" s="10"/>
      <c r="G1091" s="10">
        <v>594.5</v>
      </c>
      <c r="H1091" s="10">
        <v>1060588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67"/>
    </row>
    <row r="1092" spans="1:18" ht="36" x14ac:dyDescent="0.35">
      <c r="A1092" s="7">
        <v>3</v>
      </c>
      <c r="B1092" s="8" t="s">
        <v>1377</v>
      </c>
      <c r="C1092" s="143">
        <v>1548512</v>
      </c>
      <c r="D1092" s="10"/>
      <c r="E1092" s="10"/>
      <c r="F1092" s="10"/>
      <c r="G1092" s="10">
        <v>868</v>
      </c>
      <c r="H1092" s="10">
        <v>1548512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67"/>
    </row>
    <row r="1093" spans="1:18" ht="27.75" customHeight="1" x14ac:dyDescent="0.35">
      <c r="A1093" s="7">
        <v>4</v>
      </c>
      <c r="B1093" s="8" t="s">
        <v>1375</v>
      </c>
      <c r="C1093" s="143">
        <v>1521752</v>
      </c>
      <c r="D1093" s="10"/>
      <c r="E1093" s="10"/>
      <c r="F1093" s="10"/>
      <c r="G1093" s="10">
        <v>853</v>
      </c>
      <c r="H1093" s="10">
        <v>1521752</v>
      </c>
      <c r="I1093" s="10"/>
      <c r="J1093" s="10"/>
      <c r="K1093" s="10"/>
      <c r="L1093" s="10"/>
      <c r="M1093" s="10"/>
      <c r="N1093" s="10"/>
      <c r="O1093" s="10"/>
      <c r="P1093" s="10"/>
      <c r="Q1093" s="10"/>
      <c r="R1093" s="67"/>
    </row>
    <row r="1094" spans="1:18" ht="20.25" customHeight="1" x14ac:dyDescent="0.35">
      <c r="A1094" s="7">
        <v>5</v>
      </c>
      <c r="B1094" s="8" t="s">
        <v>1632</v>
      </c>
      <c r="C1094" s="143">
        <v>1418633</v>
      </c>
      <c r="D1094" s="10"/>
      <c r="E1094" s="10"/>
      <c r="F1094" s="10"/>
      <c r="G1094" s="10">
        <v>809.2</v>
      </c>
      <c r="H1094" s="10">
        <v>1418633</v>
      </c>
      <c r="I1094" s="10"/>
      <c r="J1094" s="10"/>
      <c r="K1094" s="10"/>
      <c r="L1094" s="10"/>
      <c r="M1094" s="10"/>
      <c r="N1094" s="10"/>
      <c r="O1094" s="10"/>
      <c r="P1094" s="10"/>
      <c r="Q1094" s="10"/>
      <c r="R1094" s="67"/>
    </row>
    <row r="1095" spans="1:18" s="40" customFormat="1" ht="17.399999999999999" x14ac:dyDescent="0.3">
      <c r="A1095" s="57" t="s">
        <v>132</v>
      </c>
      <c r="B1095" s="190"/>
      <c r="C1095" s="352">
        <f>SUM(C1096:C1100)</f>
        <v>9640149</v>
      </c>
      <c r="D1095" s="85">
        <f t="shared" ref="D1095:Q1095" si="77">SUM(D1096:D1100)</f>
        <v>633570</v>
      </c>
      <c r="E1095" s="85">
        <f t="shared" si="77"/>
        <v>0</v>
      </c>
      <c r="F1095" s="85">
        <f t="shared" si="77"/>
        <v>0</v>
      </c>
      <c r="G1095" s="85">
        <f t="shared" si="77"/>
        <v>812.3</v>
      </c>
      <c r="H1095" s="85">
        <f t="shared" si="77"/>
        <v>1449143</v>
      </c>
      <c r="I1095" s="85">
        <f t="shared" si="77"/>
        <v>0</v>
      </c>
      <c r="J1095" s="85">
        <f t="shared" si="77"/>
        <v>0</v>
      </c>
      <c r="K1095" s="85">
        <f t="shared" si="77"/>
        <v>955</v>
      </c>
      <c r="L1095" s="85">
        <f t="shared" si="77"/>
        <v>940565</v>
      </c>
      <c r="M1095" s="85">
        <f t="shared" si="77"/>
        <v>0</v>
      </c>
      <c r="N1095" s="85">
        <f t="shared" si="77"/>
        <v>0</v>
      </c>
      <c r="O1095" s="85">
        <f t="shared" si="77"/>
        <v>1318</v>
      </c>
      <c r="P1095" s="85">
        <f t="shared" si="77"/>
        <v>3155362</v>
      </c>
      <c r="Q1095" s="85">
        <f t="shared" si="77"/>
        <v>3461509</v>
      </c>
      <c r="R1095" s="112"/>
    </row>
    <row r="1096" spans="1:18" ht="27" customHeight="1" x14ac:dyDescent="0.35">
      <c r="A1096" s="7">
        <v>1</v>
      </c>
      <c r="B1096" s="8" t="s">
        <v>1612</v>
      </c>
      <c r="C1096" s="143">
        <f>D1096+H1096+L1096+P1096+Q1096</f>
        <v>3461509</v>
      </c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>
        <v>3461509</v>
      </c>
      <c r="R1096" s="67"/>
    </row>
    <row r="1097" spans="1:18" ht="43.5" customHeight="1" x14ac:dyDescent="0.35">
      <c r="A1097" s="7">
        <v>2</v>
      </c>
      <c r="B1097" s="8" t="s">
        <v>1746</v>
      </c>
      <c r="C1097" s="143">
        <f t="shared" ref="C1097:C1100" si="78">D1097+H1097+L1097+P1097+Q1097</f>
        <v>1469711</v>
      </c>
      <c r="D1097" s="10"/>
      <c r="E1097" s="10"/>
      <c r="F1097" s="10"/>
      <c r="G1097" s="10"/>
      <c r="H1097" s="10"/>
      <c r="I1097" s="10"/>
      <c r="J1097" s="10"/>
      <c r="K1097" s="10">
        <v>100</v>
      </c>
      <c r="L1097" s="10">
        <v>98400</v>
      </c>
      <c r="M1097" s="10"/>
      <c r="N1097" s="10"/>
      <c r="O1097" s="10">
        <v>594</v>
      </c>
      <c r="P1097" s="10">
        <v>1371311</v>
      </c>
      <c r="Q1097" s="10"/>
      <c r="R1097" s="67"/>
    </row>
    <row r="1098" spans="1:18" ht="36" x14ac:dyDescent="0.35">
      <c r="A1098" s="7">
        <v>3</v>
      </c>
      <c r="B1098" s="8" t="s">
        <v>1633</v>
      </c>
      <c r="C1098" s="143">
        <f t="shared" si="78"/>
        <v>1902249</v>
      </c>
      <c r="D1098" s="10"/>
      <c r="E1098" s="10"/>
      <c r="F1098" s="10"/>
      <c r="G1098" s="10"/>
      <c r="H1098" s="10"/>
      <c r="I1098" s="10"/>
      <c r="J1098" s="10"/>
      <c r="K1098" s="10">
        <v>120</v>
      </c>
      <c r="L1098" s="10">
        <v>118198</v>
      </c>
      <c r="M1098" s="10"/>
      <c r="N1098" s="10"/>
      <c r="O1098" s="10">
        <v>724</v>
      </c>
      <c r="P1098" s="10">
        <v>1784051</v>
      </c>
      <c r="Q1098" s="10"/>
      <c r="R1098" s="67"/>
    </row>
    <row r="1099" spans="1:18" ht="22.5" customHeight="1" x14ac:dyDescent="0.35">
      <c r="A1099" s="7">
        <v>4</v>
      </c>
      <c r="B1099" s="8" t="s">
        <v>1376</v>
      </c>
      <c r="C1099" s="143">
        <f t="shared" si="78"/>
        <v>1449143</v>
      </c>
      <c r="D1099" s="10"/>
      <c r="E1099" s="10"/>
      <c r="F1099" s="10"/>
      <c r="G1099" s="10">
        <v>812.3</v>
      </c>
      <c r="H1099" s="10">
        <v>1449143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67"/>
    </row>
    <row r="1100" spans="1:18" x14ac:dyDescent="0.35">
      <c r="A1100" s="7">
        <v>5</v>
      </c>
      <c r="B1100" s="8" t="s">
        <v>1745</v>
      </c>
      <c r="C1100" s="143">
        <f t="shared" si="78"/>
        <v>1357537</v>
      </c>
      <c r="D1100" s="10">
        <v>633570</v>
      </c>
      <c r="E1100" s="10"/>
      <c r="F1100" s="10"/>
      <c r="G1100" s="10"/>
      <c r="H1100" s="10"/>
      <c r="I1100" s="10"/>
      <c r="J1100" s="10"/>
      <c r="K1100" s="10">
        <v>735</v>
      </c>
      <c r="L1100" s="10">
        <v>723967</v>
      </c>
      <c r="M1100" s="10"/>
      <c r="N1100" s="10"/>
      <c r="O1100" s="10"/>
      <c r="P1100" s="10"/>
      <c r="Q1100" s="10"/>
      <c r="R1100" s="67"/>
    </row>
    <row r="1101" spans="1:18" x14ac:dyDescent="0.35">
      <c r="A1101" s="9">
        <v>16</v>
      </c>
      <c r="B1101" s="15" t="s">
        <v>65</v>
      </c>
      <c r="C1101" s="354">
        <f>C1102+C1106+C1110</f>
        <v>9080838</v>
      </c>
      <c r="D1101" s="319">
        <f t="shared" ref="D1101:Q1101" si="79">D1102+D1106+D1110</f>
        <v>320000</v>
      </c>
      <c r="E1101" s="319">
        <f t="shared" si="79"/>
        <v>0</v>
      </c>
      <c r="F1101" s="319">
        <f t="shared" si="79"/>
        <v>0</v>
      </c>
      <c r="G1101" s="319">
        <f t="shared" si="79"/>
        <v>1429</v>
      </c>
      <c r="H1101" s="319">
        <f t="shared" si="79"/>
        <v>1445000</v>
      </c>
      <c r="I1101" s="319">
        <f t="shared" si="79"/>
        <v>270</v>
      </c>
      <c r="J1101" s="319">
        <f t="shared" si="79"/>
        <v>190000</v>
      </c>
      <c r="K1101" s="319">
        <f t="shared" si="79"/>
        <v>2713.4</v>
      </c>
      <c r="L1101" s="319">
        <f t="shared" si="79"/>
        <v>2208898</v>
      </c>
      <c r="M1101" s="319">
        <f t="shared" si="79"/>
        <v>0</v>
      </c>
      <c r="N1101" s="319">
        <f t="shared" si="79"/>
        <v>0</v>
      </c>
      <c r="O1101" s="319">
        <f t="shared" si="79"/>
        <v>2341.4</v>
      </c>
      <c r="P1101" s="319">
        <f t="shared" si="79"/>
        <v>4916940</v>
      </c>
      <c r="Q1101" s="319">
        <f t="shared" si="79"/>
        <v>0</v>
      </c>
      <c r="R1101" s="67"/>
    </row>
    <row r="1102" spans="1:18" s="40" customFormat="1" ht="17.399999999999999" x14ac:dyDescent="0.3">
      <c r="A1102" s="57" t="s">
        <v>1636</v>
      </c>
      <c r="B1102" s="326"/>
      <c r="C1102" s="331">
        <f>SUM(C1103:C1105)</f>
        <v>805000</v>
      </c>
      <c r="D1102" s="138">
        <f t="shared" ref="D1102:Q1102" si="80">SUM(D1103:D1105)</f>
        <v>125000</v>
      </c>
      <c r="E1102" s="138">
        <f t="shared" si="80"/>
        <v>0</v>
      </c>
      <c r="F1102" s="138">
        <f t="shared" si="80"/>
        <v>0</v>
      </c>
      <c r="G1102" s="138">
        <f t="shared" si="80"/>
        <v>426</v>
      </c>
      <c r="H1102" s="138">
        <f t="shared" si="80"/>
        <v>490000</v>
      </c>
      <c r="I1102" s="138">
        <f t="shared" si="80"/>
        <v>270</v>
      </c>
      <c r="J1102" s="138">
        <f t="shared" si="80"/>
        <v>190000</v>
      </c>
      <c r="K1102" s="138">
        <f t="shared" si="80"/>
        <v>0</v>
      </c>
      <c r="L1102" s="138">
        <f t="shared" si="80"/>
        <v>0</v>
      </c>
      <c r="M1102" s="138">
        <f t="shared" si="80"/>
        <v>0</v>
      </c>
      <c r="N1102" s="138">
        <f t="shared" si="80"/>
        <v>0</v>
      </c>
      <c r="O1102" s="138">
        <f t="shared" si="80"/>
        <v>0</v>
      </c>
      <c r="P1102" s="138">
        <f t="shared" si="80"/>
        <v>0</v>
      </c>
      <c r="Q1102" s="138">
        <f t="shared" si="80"/>
        <v>0</v>
      </c>
      <c r="R1102" s="112"/>
    </row>
    <row r="1103" spans="1:18" x14ac:dyDescent="0.35">
      <c r="A1103" s="7">
        <v>1</v>
      </c>
      <c r="B1103" s="8" t="s">
        <v>177</v>
      </c>
      <c r="C1103" s="355">
        <f>H1103</f>
        <v>490000</v>
      </c>
      <c r="D1103" s="194"/>
      <c r="E1103" s="316"/>
      <c r="F1103" s="316"/>
      <c r="G1103" s="316">
        <v>426</v>
      </c>
      <c r="H1103" s="316">
        <v>490000</v>
      </c>
      <c r="I1103" s="316"/>
      <c r="J1103" s="316"/>
      <c r="K1103" s="316"/>
      <c r="L1103" s="316"/>
      <c r="M1103" s="316"/>
      <c r="N1103" s="316"/>
      <c r="O1103" s="316"/>
      <c r="P1103" s="316"/>
      <c r="Q1103" s="69"/>
      <c r="R1103" s="67"/>
    </row>
    <row r="1104" spans="1:18" x14ac:dyDescent="0.35">
      <c r="A1104" s="7">
        <v>2</v>
      </c>
      <c r="B1104" s="8" t="s">
        <v>1634</v>
      </c>
      <c r="C1104" s="356">
        <f>D1104+J1104</f>
        <v>265000</v>
      </c>
      <c r="D1104" s="194">
        <v>75000</v>
      </c>
      <c r="E1104" s="316"/>
      <c r="F1104" s="316"/>
      <c r="G1104" s="316"/>
      <c r="H1104" s="316"/>
      <c r="I1104" s="316">
        <v>270</v>
      </c>
      <c r="J1104" s="316">
        <v>190000</v>
      </c>
      <c r="K1104" s="316"/>
      <c r="L1104" s="316"/>
      <c r="M1104" s="316"/>
      <c r="N1104" s="316"/>
      <c r="O1104" s="316"/>
      <c r="P1104" s="316"/>
      <c r="Q1104" s="69"/>
      <c r="R1104" s="67"/>
    </row>
    <row r="1105" spans="1:18" s="6" customFormat="1" ht="31.5" customHeight="1" x14ac:dyDescent="0.25">
      <c r="A1105" s="7">
        <v>3</v>
      </c>
      <c r="B1105" s="8" t="s">
        <v>1635</v>
      </c>
      <c r="C1105" s="355">
        <f>D1105</f>
        <v>50000</v>
      </c>
      <c r="D1105" s="194">
        <v>50000</v>
      </c>
      <c r="E1105" s="316"/>
      <c r="F1105" s="316"/>
      <c r="G1105" s="316"/>
      <c r="H1105" s="316"/>
      <c r="I1105" s="316"/>
      <c r="J1105" s="316"/>
      <c r="K1105" s="316"/>
      <c r="L1105" s="316"/>
      <c r="M1105" s="316"/>
      <c r="N1105" s="316"/>
      <c r="O1105" s="316"/>
      <c r="P1105" s="316"/>
      <c r="Q1105" s="214"/>
      <c r="R1105" s="176"/>
    </row>
    <row r="1106" spans="1:18" s="58" customFormat="1" ht="18.75" customHeight="1" x14ac:dyDescent="0.3">
      <c r="A1106" s="57" t="s">
        <v>1637</v>
      </c>
      <c r="B1106" s="326"/>
      <c r="C1106" s="152">
        <f>SUM(C1107:C1109)</f>
        <v>3401916</v>
      </c>
      <c r="D1106" s="68">
        <f t="shared" ref="D1106:Q1106" si="81">SUM(D1107:D1109)</f>
        <v>95000</v>
      </c>
      <c r="E1106" s="68">
        <f t="shared" si="81"/>
        <v>0</v>
      </c>
      <c r="F1106" s="68">
        <f t="shared" si="81"/>
        <v>0</v>
      </c>
      <c r="G1106" s="68">
        <f t="shared" si="81"/>
        <v>585</v>
      </c>
      <c r="H1106" s="68">
        <f t="shared" si="81"/>
        <v>485000</v>
      </c>
      <c r="I1106" s="68">
        <f t="shared" si="81"/>
        <v>0</v>
      </c>
      <c r="J1106" s="68">
        <f t="shared" si="81"/>
        <v>0</v>
      </c>
      <c r="K1106" s="68">
        <f t="shared" si="81"/>
        <v>968.4</v>
      </c>
      <c r="L1106" s="68">
        <f t="shared" si="81"/>
        <v>788276</v>
      </c>
      <c r="M1106" s="68">
        <f t="shared" si="81"/>
        <v>0</v>
      </c>
      <c r="N1106" s="68">
        <f t="shared" si="81"/>
        <v>0</v>
      </c>
      <c r="O1106" s="68">
        <f t="shared" si="81"/>
        <v>968.4</v>
      </c>
      <c r="P1106" s="68">
        <f t="shared" si="81"/>
        <v>2033640</v>
      </c>
      <c r="Q1106" s="68">
        <f t="shared" si="81"/>
        <v>0</v>
      </c>
      <c r="R1106" s="191"/>
    </row>
    <row r="1107" spans="1:18" s="6" customFormat="1" ht="31.5" customHeight="1" x14ac:dyDescent="0.25">
      <c r="A1107" s="7">
        <v>1</v>
      </c>
      <c r="B1107" s="8" t="s">
        <v>178</v>
      </c>
      <c r="C1107" s="355">
        <f>D1107+L1107+P1107</f>
        <v>1131509</v>
      </c>
      <c r="D1107" s="194">
        <v>95000</v>
      </c>
      <c r="E1107" s="316"/>
      <c r="F1107" s="316"/>
      <c r="G1107" s="316"/>
      <c r="H1107" s="316"/>
      <c r="I1107" s="316"/>
      <c r="J1107" s="316"/>
      <c r="K1107" s="316">
        <v>355.7</v>
      </c>
      <c r="L1107" s="316">
        <v>289539</v>
      </c>
      <c r="M1107" s="316"/>
      <c r="N1107" s="316"/>
      <c r="O1107" s="316">
        <v>355.7</v>
      </c>
      <c r="P1107" s="316">
        <v>746970</v>
      </c>
      <c r="Q1107" s="214"/>
      <c r="R1107" s="176"/>
    </row>
    <row r="1108" spans="1:18" s="6" customFormat="1" ht="31.5" customHeight="1" x14ac:dyDescent="0.25">
      <c r="A1108" s="7">
        <v>2</v>
      </c>
      <c r="B1108" s="8" t="s">
        <v>176</v>
      </c>
      <c r="C1108" s="355">
        <f>L1108+P1108</f>
        <v>1036509</v>
      </c>
      <c r="D1108" s="194"/>
      <c r="E1108" s="316"/>
      <c r="F1108" s="316"/>
      <c r="G1108" s="316"/>
      <c r="H1108" s="316"/>
      <c r="I1108" s="316"/>
      <c r="J1108" s="316"/>
      <c r="K1108" s="316">
        <v>355.7</v>
      </c>
      <c r="L1108" s="316">
        <v>289539</v>
      </c>
      <c r="M1108" s="316"/>
      <c r="N1108" s="316"/>
      <c r="O1108" s="316">
        <v>355.7</v>
      </c>
      <c r="P1108" s="316">
        <v>746970</v>
      </c>
      <c r="Q1108" s="214"/>
      <c r="R1108" s="176"/>
    </row>
    <row r="1109" spans="1:18" s="6" customFormat="1" ht="31.5" customHeight="1" x14ac:dyDescent="0.25">
      <c r="A1109" s="7">
        <v>3</v>
      </c>
      <c r="B1109" s="8" t="s">
        <v>175</v>
      </c>
      <c r="C1109" s="355">
        <f>H1109+L1109+P1109</f>
        <v>1233898</v>
      </c>
      <c r="D1109" s="194"/>
      <c r="E1109" s="316"/>
      <c r="F1109" s="316"/>
      <c r="G1109" s="316">
        <v>585</v>
      </c>
      <c r="H1109" s="316">
        <v>485000</v>
      </c>
      <c r="I1109" s="316"/>
      <c r="J1109" s="316"/>
      <c r="K1109" s="316">
        <v>257</v>
      </c>
      <c r="L1109" s="316">
        <v>209198</v>
      </c>
      <c r="M1109" s="316"/>
      <c r="N1109" s="316"/>
      <c r="O1109" s="316">
        <v>257</v>
      </c>
      <c r="P1109" s="316">
        <v>539700</v>
      </c>
      <c r="Q1109" s="214"/>
      <c r="R1109" s="176"/>
    </row>
    <row r="1110" spans="1:18" s="58" customFormat="1" ht="22.5" customHeight="1" x14ac:dyDescent="0.3">
      <c r="A1110" s="57" t="s">
        <v>1638</v>
      </c>
      <c r="B1110" s="326"/>
      <c r="C1110" s="152">
        <f>SUM(C1111:C1115)</f>
        <v>4873922</v>
      </c>
      <c r="D1110" s="68">
        <f t="shared" ref="D1110:Q1110" si="82">SUM(D1111:D1115)</f>
        <v>100000</v>
      </c>
      <c r="E1110" s="68">
        <f t="shared" si="82"/>
        <v>0</v>
      </c>
      <c r="F1110" s="68">
        <f t="shared" si="82"/>
        <v>0</v>
      </c>
      <c r="G1110" s="68">
        <f t="shared" si="82"/>
        <v>418</v>
      </c>
      <c r="H1110" s="68">
        <f t="shared" si="82"/>
        <v>470000</v>
      </c>
      <c r="I1110" s="68">
        <f t="shared" si="82"/>
        <v>0</v>
      </c>
      <c r="J1110" s="68">
        <f t="shared" si="82"/>
        <v>0</v>
      </c>
      <c r="K1110" s="68">
        <f t="shared" si="82"/>
        <v>1745</v>
      </c>
      <c r="L1110" s="68">
        <f t="shared" si="82"/>
        <v>1420622</v>
      </c>
      <c r="M1110" s="68">
        <f t="shared" si="82"/>
        <v>0</v>
      </c>
      <c r="N1110" s="68">
        <f t="shared" si="82"/>
        <v>0</v>
      </c>
      <c r="O1110" s="68">
        <f t="shared" si="82"/>
        <v>1373</v>
      </c>
      <c r="P1110" s="68">
        <f t="shared" si="82"/>
        <v>2883300</v>
      </c>
      <c r="Q1110" s="68">
        <f t="shared" si="82"/>
        <v>0</v>
      </c>
      <c r="R1110" s="191"/>
    </row>
    <row r="1111" spans="1:18" s="6" customFormat="1" ht="31.5" customHeight="1" x14ac:dyDescent="0.25">
      <c r="A1111" s="7">
        <v>1</v>
      </c>
      <c r="B1111" s="19" t="s">
        <v>171</v>
      </c>
      <c r="C1111" s="355">
        <f>L1111+P1111</f>
        <v>1194740</v>
      </c>
      <c r="D1111" s="194"/>
      <c r="E1111" s="316"/>
      <c r="F1111" s="316"/>
      <c r="G1111" s="316"/>
      <c r="H1111" s="316"/>
      <c r="I1111" s="316"/>
      <c r="J1111" s="316"/>
      <c r="K1111" s="316">
        <v>410</v>
      </c>
      <c r="L1111" s="316">
        <v>333740</v>
      </c>
      <c r="M1111" s="316"/>
      <c r="N1111" s="316"/>
      <c r="O1111" s="316">
        <v>410</v>
      </c>
      <c r="P1111" s="316">
        <v>861000</v>
      </c>
      <c r="Q1111" s="214"/>
      <c r="R1111" s="176"/>
    </row>
    <row r="1112" spans="1:18" s="6" customFormat="1" ht="31.5" customHeight="1" x14ac:dyDescent="0.25">
      <c r="A1112" s="7">
        <v>2</v>
      </c>
      <c r="B1112" s="19" t="s">
        <v>172</v>
      </c>
      <c r="C1112" s="355">
        <f>L1112+P1112</f>
        <v>935394</v>
      </c>
      <c r="D1112" s="194"/>
      <c r="E1112" s="316"/>
      <c r="F1112" s="316"/>
      <c r="G1112" s="316"/>
      <c r="H1112" s="316"/>
      <c r="I1112" s="316"/>
      <c r="J1112" s="316"/>
      <c r="K1112" s="316">
        <v>321</v>
      </c>
      <c r="L1112" s="316">
        <v>261294</v>
      </c>
      <c r="M1112" s="316"/>
      <c r="N1112" s="316"/>
      <c r="O1112" s="316">
        <v>321</v>
      </c>
      <c r="P1112" s="316">
        <v>674100</v>
      </c>
      <c r="Q1112" s="214"/>
      <c r="R1112" s="176"/>
    </row>
    <row r="1113" spans="1:18" s="6" customFormat="1" ht="31.5" customHeight="1" x14ac:dyDescent="0.25">
      <c r="A1113" s="7">
        <v>3</v>
      </c>
      <c r="B1113" s="19" t="s">
        <v>173</v>
      </c>
      <c r="C1113" s="355">
        <f>L1113+P1113</f>
        <v>935394</v>
      </c>
      <c r="D1113" s="194"/>
      <c r="E1113" s="316"/>
      <c r="F1113" s="316"/>
      <c r="G1113" s="316"/>
      <c r="H1113" s="316"/>
      <c r="I1113" s="316"/>
      <c r="J1113" s="316"/>
      <c r="K1113" s="316">
        <v>321</v>
      </c>
      <c r="L1113" s="316">
        <v>261294</v>
      </c>
      <c r="M1113" s="316"/>
      <c r="N1113" s="316"/>
      <c r="O1113" s="316">
        <v>321</v>
      </c>
      <c r="P1113" s="316">
        <v>674100</v>
      </c>
      <c r="Q1113" s="214"/>
      <c r="R1113" s="176"/>
    </row>
    <row r="1114" spans="1:18" s="6" customFormat="1" ht="26.25" customHeight="1" x14ac:dyDescent="0.25">
      <c r="A1114" s="192">
        <v>4</v>
      </c>
      <c r="B1114" s="19" t="s">
        <v>174</v>
      </c>
      <c r="C1114" s="355">
        <f>L1114+P1114</f>
        <v>935394</v>
      </c>
      <c r="D1114" s="194"/>
      <c r="E1114" s="316"/>
      <c r="F1114" s="316"/>
      <c r="G1114" s="316"/>
      <c r="H1114" s="316"/>
      <c r="I1114" s="316"/>
      <c r="J1114" s="316"/>
      <c r="K1114" s="316">
        <v>321</v>
      </c>
      <c r="L1114" s="316">
        <v>261294</v>
      </c>
      <c r="M1114" s="316"/>
      <c r="N1114" s="316"/>
      <c r="O1114" s="316">
        <v>321</v>
      </c>
      <c r="P1114" s="316">
        <v>674100</v>
      </c>
      <c r="Q1114" s="214"/>
      <c r="R1114" s="176"/>
    </row>
    <row r="1115" spans="1:18" s="6" customFormat="1" ht="31.5" customHeight="1" x14ac:dyDescent="0.35">
      <c r="A1115" s="192">
        <v>5</v>
      </c>
      <c r="B1115" s="19" t="s">
        <v>170</v>
      </c>
      <c r="C1115" s="355">
        <f>D1115+H1115+L1115</f>
        <v>873000</v>
      </c>
      <c r="D1115" s="316">
        <v>100000</v>
      </c>
      <c r="E1115" s="316"/>
      <c r="F1115" s="316"/>
      <c r="G1115" s="316">
        <v>418</v>
      </c>
      <c r="H1115" s="316">
        <v>470000</v>
      </c>
      <c r="I1115" s="316"/>
      <c r="J1115" s="316"/>
      <c r="K1115" s="316">
        <v>372</v>
      </c>
      <c r="L1115" s="316">
        <v>303000</v>
      </c>
      <c r="M1115" s="316"/>
      <c r="N1115" s="316"/>
      <c r="O1115" s="316"/>
      <c r="P1115" s="69"/>
      <c r="Q1115" s="214"/>
      <c r="R1115" s="176"/>
    </row>
    <row r="1116" spans="1:18" x14ac:dyDescent="0.35">
      <c r="A1116" s="9">
        <v>17</v>
      </c>
      <c r="B1116" s="15" t="s">
        <v>66</v>
      </c>
      <c r="C1116" s="152">
        <f>C1117+C1119+C1124</f>
        <v>2405576</v>
      </c>
      <c r="D1116" s="68">
        <f t="shared" ref="D1116:Q1116" si="83">D1117+D1119+D1124</f>
        <v>2405576</v>
      </c>
      <c r="E1116" s="68">
        <f t="shared" si="83"/>
        <v>0</v>
      </c>
      <c r="F1116" s="68">
        <f t="shared" si="83"/>
        <v>0</v>
      </c>
      <c r="G1116" s="68">
        <f t="shared" si="83"/>
        <v>0</v>
      </c>
      <c r="H1116" s="68">
        <f t="shared" si="83"/>
        <v>0</v>
      </c>
      <c r="I1116" s="68">
        <f t="shared" si="83"/>
        <v>0</v>
      </c>
      <c r="J1116" s="68">
        <f t="shared" si="83"/>
        <v>0</v>
      </c>
      <c r="K1116" s="68">
        <f t="shared" si="83"/>
        <v>0</v>
      </c>
      <c r="L1116" s="68">
        <f t="shared" si="83"/>
        <v>0</v>
      </c>
      <c r="M1116" s="68">
        <f t="shared" si="83"/>
        <v>0</v>
      </c>
      <c r="N1116" s="68">
        <f t="shared" si="83"/>
        <v>0</v>
      </c>
      <c r="O1116" s="68">
        <f t="shared" si="83"/>
        <v>0</v>
      </c>
      <c r="P1116" s="68">
        <f t="shared" si="83"/>
        <v>0</v>
      </c>
      <c r="Q1116" s="68">
        <f t="shared" si="83"/>
        <v>0</v>
      </c>
      <c r="R1116" s="67"/>
    </row>
    <row r="1117" spans="1:18" s="87" customFormat="1" x14ac:dyDescent="0.35">
      <c r="A1117" s="324" t="s">
        <v>1437</v>
      </c>
      <c r="B1117" s="327"/>
      <c r="C1117" s="336">
        <f>C1118</f>
        <v>154365</v>
      </c>
      <c r="D1117" s="145">
        <f t="shared" ref="D1117:Q1117" si="84">D1118</f>
        <v>154365</v>
      </c>
      <c r="E1117" s="145">
        <f t="shared" si="84"/>
        <v>0</v>
      </c>
      <c r="F1117" s="145">
        <f t="shared" si="84"/>
        <v>0</v>
      </c>
      <c r="G1117" s="145">
        <f t="shared" si="84"/>
        <v>0</v>
      </c>
      <c r="H1117" s="145">
        <f t="shared" si="84"/>
        <v>0</v>
      </c>
      <c r="I1117" s="145">
        <f t="shared" si="84"/>
        <v>0</v>
      </c>
      <c r="J1117" s="145">
        <f t="shared" si="84"/>
        <v>0</v>
      </c>
      <c r="K1117" s="145">
        <f t="shared" si="84"/>
        <v>0</v>
      </c>
      <c r="L1117" s="145">
        <f t="shared" si="84"/>
        <v>0</v>
      </c>
      <c r="M1117" s="145">
        <f t="shared" si="84"/>
        <v>0</v>
      </c>
      <c r="N1117" s="145">
        <f t="shared" si="84"/>
        <v>0</v>
      </c>
      <c r="O1117" s="145">
        <f t="shared" si="84"/>
        <v>0</v>
      </c>
      <c r="P1117" s="145">
        <f t="shared" si="84"/>
        <v>0</v>
      </c>
      <c r="Q1117" s="145">
        <f t="shared" si="84"/>
        <v>0</v>
      </c>
    </row>
    <row r="1118" spans="1:18" s="6" customFormat="1" ht="40.5" customHeight="1" x14ac:dyDescent="0.25">
      <c r="A1118" s="7">
        <v>1</v>
      </c>
      <c r="B1118" s="19" t="s">
        <v>1440</v>
      </c>
      <c r="C1118" s="142">
        <v>154365</v>
      </c>
      <c r="D1118" s="24">
        <v>154365</v>
      </c>
      <c r="E1118" s="193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Q1118" s="193"/>
      <c r="R1118" s="176"/>
    </row>
    <row r="1119" spans="1:18" s="87" customFormat="1" x14ac:dyDescent="0.35">
      <c r="A1119" s="324" t="s">
        <v>1438</v>
      </c>
      <c r="B1119" s="327"/>
      <c r="C1119" s="336">
        <f>SUM(C1120:C1123)</f>
        <v>1148426</v>
      </c>
      <c r="D1119" s="145">
        <f t="shared" ref="D1119:Q1119" si="85">SUM(D1120:D1123)</f>
        <v>1148426</v>
      </c>
      <c r="E1119" s="145">
        <f t="shared" si="85"/>
        <v>0</v>
      </c>
      <c r="F1119" s="145">
        <f t="shared" si="85"/>
        <v>0</v>
      </c>
      <c r="G1119" s="145">
        <f t="shared" si="85"/>
        <v>0</v>
      </c>
      <c r="H1119" s="145">
        <f t="shared" si="85"/>
        <v>0</v>
      </c>
      <c r="I1119" s="145">
        <f t="shared" si="85"/>
        <v>0</v>
      </c>
      <c r="J1119" s="145">
        <f t="shared" si="85"/>
        <v>0</v>
      </c>
      <c r="K1119" s="145">
        <f t="shared" si="85"/>
        <v>0</v>
      </c>
      <c r="L1119" s="145">
        <f t="shared" si="85"/>
        <v>0</v>
      </c>
      <c r="M1119" s="145">
        <f t="shared" si="85"/>
        <v>0</v>
      </c>
      <c r="N1119" s="145">
        <f t="shared" si="85"/>
        <v>0</v>
      </c>
      <c r="O1119" s="145">
        <f t="shared" si="85"/>
        <v>0</v>
      </c>
      <c r="P1119" s="145">
        <f t="shared" si="85"/>
        <v>0</v>
      </c>
      <c r="Q1119" s="145">
        <f t="shared" si="85"/>
        <v>0</v>
      </c>
    </row>
    <row r="1120" spans="1:18" s="6" customFormat="1" ht="24" customHeight="1" x14ac:dyDescent="0.25">
      <c r="A1120" s="7">
        <v>1</v>
      </c>
      <c r="B1120" s="19" t="s">
        <v>179</v>
      </c>
      <c r="C1120" s="142">
        <v>293214</v>
      </c>
      <c r="D1120" s="24">
        <v>293214</v>
      </c>
      <c r="E1120" s="193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Q1120" s="193"/>
      <c r="R1120" s="176"/>
    </row>
    <row r="1121" spans="1:19" s="6" customFormat="1" ht="24" customHeight="1" x14ac:dyDescent="0.25">
      <c r="A1121" s="7">
        <v>2</v>
      </c>
      <c r="B1121" s="19" t="s">
        <v>180</v>
      </c>
      <c r="C1121" s="142">
        <v>284012</v>
      </c>
      <c r="D1121" s="24">
        <v>284012</v>
      </c>
      <c r="E1121" s="193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Q1121" s="193"/>
      <c r="R1121" s="176"/>
    </row>
    <row r="1122" spans="1:19" s="6" customFormat="1" ht="24" customHeight="1" x14ac:dyDescent="0.25">
      <c r="A1122" s="7">
        <v>3</v>
      </c>
      <c r="B1122" s="19" t="s">
        <v>181</v>
      </c>
      <c r="C1122" s="142">
        <v>347737</v>
      </c>
      <c r="D1122" s="24">
        <v>347737</v>
      </c>
      <c r="E1122" s="193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Q1122" s="193"/>
      <c r="R1122" s="176"/>
    </row>
    <row r="1123" spans="1:19" s="6" customFormat="1" ht="42" customHeight="1" x14ac:dyDescent="0.25">
      <c r="A1123" s="7">
        <v>4</v>
      </c>
      <c r="B1123" s="19" t="s">
        <v>1441</v>
      </c>
      <c r="C1123" s="142">
        <v>223463</v>
      </c>
      <c r="D1123" s="24">
        <v>223463</v>
      </c>
      <c r="E1123" s="193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Q1123" s="193"/>
      <c r="R1123" s="176"/>
    </row>
    <row r="1124" spans="1:19" s="6" customFormat="1" ht="19.5" customHeight="1" x14ac:dyDescent="0.3">
      <c r="A1124" s="324" t="s">
        <v>1439</v>
      </c>
      <c r="B1124" s="19"/>
      <c r="C1124" s="336">
        <f>SUM(C1125:C1128)</f>
        <v>1102785</v>
      </c>
      <c r="D1124" s="145">
        <f t="shared" ref="D1124:Q1124" si="86">SUM(D1125:D1128)</f>
        <v>1102785</v>
      </c>
      <c r="E1124" s="145">
        <f t="shared" si="86"/>
        <v>0</v>
      </c>
      <c r="F1124" s="145">
        <f t="shared" si="86"/>
        <v>0</v>
      </c>
      <c r="G1124" s="145">
        <f t="shared" si="86"/>
        <v>0</v>
      </c>
      <c r="H1124" s="145">
        <f t="shared" si="86"/>
        <v>0</v>
      </c>
      <c r="I1124" s="145">
        <f t="shared" si="86"/>
        <v>0</v>
      </c>
      <c r="J1124" s="145">
        <f t="shared" si="86"/>
        <v>0</v>
      </c>
      <c r="K1124" s="145">
        <f t="shared" si="86"/>
        <v>0</v>
      </c>
      <c r="L1124" s="145">
        <f t="shared" si="86"/>
        <v>0</v>
      </c>
      <c r="M1124" s="145">
        <f t="shared" si="86"/>
        <v>0</v>
      </c>
      <c r="N1124" s="145">
        <f t="shared" si="86"/>
        <v>0</v>
      </c>
      <c r="O1124" s="145">
        <f t="shared" si="86"/>
        <v>0</v>
      </c>
      <c r="P1124" s="145">
        <f t="shared" si="86"/>
        <v>0</v>
      </c>
      <c r="Q1124" s="145">
        <f t="shared" si="86"/>
        <v>0</v>
      </c>
      <c r="R1124" s="176"/>
    </row>
    <row r="1125" spans="1:19" s="6" customFormat="1" ht="23.25" customHeight="1" x14ac:dyDescent="0.25">
      <c r="A1125" s="7">
        <v>1</v>
      </c>
      <c r="B1125" s="19" t="s">
        <v>182</v>
      </c>
      <c r="C1125" s="142">
        <v>273078</v>
      </c>
      <c r="D1125" s="24">
        <v>273078</v>
      </c>
      <c r="E1125" s="193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Q1125" s="193"/>
      <c r="R1125" s="176"/>
    </row>
    <row r="1126" spans="1:19" s="6" customFormat="1" ht="23.25" customHeight="1" x14ac:dyDescent="0.25">
      <c r="A1126" s="7">
        <v>2</v>
      </c>
      <c r="B1126" s="19" t="s">
        <v>1611</v>
      </c>
      <c r="C1126" s="142">
        <v>262842</v>
      </c>
      <c r="D1126" s="24">
        <v>262842</v>
      </c>
      <c r="E1126" s="193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Q1126" s="193"/>
      <c r="R1126" s="176"/>
    </row>
    <row r="1127" spans="1:19" s="6" customFormat="1" ht="23.25" customHeight="1" x14ac:dyDescent="0.25">
      <c r="A1127" s="7">
        <v>3</v>
      </c>
      <c r="B1127" s="19" t="s">
        <v>1610</v>
      </c>
      <c r="C1127" s="142">
        <v>296731</v>
      </c>
      <c r="D1127" s="24">
        <v>296731</v>
      </c>
      <c r="E1127" s="193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Q1127" s="193"/>
      <c r="R1127" s="176"/>
    </row>
    <row r="1128" spans="1:19" s="6" customFormat="1" ht="23.25" customHeight="1" x14ac:dyDescent="0.25">
      <c r="A1128" s="7">
        <v>4</v>
      </c>
      <c r="B1128" s="19" t="s">
        <v>1609</v>
      </c>
      <c r="C1128" s="142">
        <v>270134</v>
      </c>
      <c r="D1128" s="24">
        <v>270134</v>
      </c>
      <c r="E1128" s="193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Q1128" s="193"/>
      <c r="R1128" s="176"/>
    </row>
    <row r="1129" spans="1:19" x14ac:dyDescent="0.35">
      <c r="A1129" s="9">
        <v>18</v>
      </c>
      <c r="B1129" s="15" t="s">
        <v>67</v>
      </c>
      <c r="C1129" s="152">
        <f>C1130</f>
        <v>4472747</v>
      </c>
      <c r="D1129" s="68">
        <f t="shared" ref="D1129:Q1129" si="87">D1130</f>
        <v>0</v>
      </c>
      <c r="E1129" s="68">
        <f t="shared" si="87"/>
        <v>0</v>
      </c>
      <c r="F1129" s="68">
        <f t="shared" si="87"/>
        <v>0</v>
      </c>
      <c r="G1129" s="68">
        <f t="shared" si="87"/>
        <v>0</v>
      </c>
      <c r="H1129" s="68">
        <f t="shared" si="87"/>
        <v>0</v>
      </c>
      <c r="I1129" s="68">
        <f t="shared" si="87"/>
        <v>0</v>
      </c>
      <c r="J1129" s="68">
        <f t="shared" si="87"/>
        <v>0</v>
      </c>
      <c r="K1129" s="68">
        <f t="shared" si="87"/>
        <v>0</v>
      </c>
      <c r="L1129" s="68">
        <f t="shared" si="87"/>
        <v>0</v>
      </c>
      <c r="M1129" s="68">
        <f t="shared" si="87"/>
        <v>0</v>
      </c>
      <c r="N1129" s="68">
        <f t="shared" si="87"/>
        <v>0</v>
      </c>
      <c r="O1129" s="68">
        <f t="shared" si="87"/>
        <v>0</v>
      </c>
      <c r="P1129" s="68">
        <f t="shared" si="87"/>
        <v>0</v>
      </c>
      <c r="Q1129" s="68">
        <f t="shared" si="87"/>
        <v>4472747</v>
      </c>
      <c r="R1129" s="67"/>
    </row>
    <row r="1130" spans="1:19" x14ac:dyDescent="0.35">
      <c r="A1130" s="414" t="s">
        <v>68</v>
      </c>
      <c r="B1130" s="415"/>
      <c r="C1130" s="152">
        <f>C1131</f>
        <v>4472747</v>
      </c>
      <c r="D1130" s="68">
        <f t="shared" ref="D1130:Q1130" si="88">D1131</f>
        <v>0</v>
      </c>
      <c r="E1130" s="68">
        <f t="shared" si="88"/>
        <v>0</v>
      </c>
      <c r="F1130" s="68">
        <f t="shared" si="88"/>
        <v>0</v>
      </c>
      <c r="G1130" s="68">
        <f t="shared" si="88"/>
        <v>0</v>
      </c>
      <c r="H1130" s="68">
        <f t="shared" si="88"/>
        <v>0</v>
      </c>
      <c r="I1130" s="68">
        <f t="shared" si="88"/>
        <v>0</v>
      </c>
      <c r="J1130" s="68">
        <f t="shared" si="88"/>
        <v>0</v>
      </c>
      <c r="K1130" s="68">
        <f t="shared" si="88"/>
        <v>0</v>
      </c>
      <c r="L1130" s="68">
        <f t="shared" si="88"/>
        <v>0</v>
      </c>
      <c r="M1130" s="68">
        <f t="shared" si="88"/>
        <v>0</v>
      </c>
      <c r="N1130" s="68">
        <f t="shared" si="88"/>
        <v>0</v>
      </c>
      <c r="O1130" s="68">
        <f t="shared" si="88"/>
        <v>0</v>
      </c>
      <c r="P1130" s="68">
        <f t="shared" si="88"/>
        <v>0</v>
      </c>
      <c r="Q1130" s="68">
        <f t="shared" si="88"/>
        <v>4472747</v>
      </c>
      <c r="R1130" s="67"/>
    </row>
    <row r="1131" spans="1:19" x14ac:dyDescent="0.35">
      <c r="A1131" s="7">
        <v>1</v>
      </c>
      <c r="B1131" s="129" t="s">
        <v>1129</v>
      </c>
      <c r="C1131" s="143">
        <v>4472747</v>
      </c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10">
        <v>4472747</v>
      </c>
      <c r="R1131" s="67"/>
    </row>
    <row r="1132" spans="1:19" s="40" customFormat="1" ht="17.399999999999999" x14ac:dyDescent="0.3">
      <c r="A1132" s="9">
        <v>19</v>
      </c>
      <c r="B1132" s="15" t="s">
        <v>69</v>
      </c>
      <c r="C1132" s="152">
        <f>C1133+C1135</f>
        <v>40851802</v>
      </c>
      <c r="D1132" s="68">
        <f t="shared" ref="D1132:Q1132" si="89">D1133+D1135</f>
        <v>22373189</v>
      </c>
      <c r="E1132" s="68">
        <f t="shared" si="89"/>
        <v>0</v>
      </c>
      <c r="F1132" s="68">
        <f t="shared" si="89"/>
        <v>0</v>
      </c>
      <c r="G1132" s="68">
        <f t="shared" si="89"/>
        <v>5679</v>
      </c>
      <c r="H1132" s="68">
        <f t="shared" si="89"/>
        <v>17281703</v>
      </c>
      <c r="I1132" s="68">
        <f t="shared" si="89"/>
        <v>3005.5</v>
      </c>
      <c r="J1132" s="68">
        <f t="shared" si="89"/>
        <v>1196910</v>
      </c>
      <c r="K1132" s="68">
        <f t="shared" si="89"/>
        <v>0</v>
      </c>
      <c r="L1132" s="68">
        <f t="shared" si="89"/>
        <v>0</v>
      </c>
      <c r="M1132" s="68">
        <f t="shared" si="89"/>
        <v>0</v>
      </c>
      <c r="N1132" s="68">
        <f t="shared" si="89"/>
        <v>0</v>
      </c>
      <c r="O1132" s="68">
        <f t="shared" si="89"/>
        <v>0</v>
      </c>
      <c r="P1132" s="68">
        <f t="shared" si="89"/>
        <v>0</v>
      </c>
      <c r="Q1132" s="68">
        <f t="shared" si="89"/>
        <v>0</v>
      </c>
      <c r="R1132" s="112"/>
    </row>
    <row r="1133" spans="1:19" s="34" customFormat="1" ht="19.5" customHeight="1" x14ac:dyDescent="0.3">
      <c r="A1133" s="387" t="s">
        <v>1328</v>
      </c>
      <c r="B1133" s="15"/>
      <c r="C1133" s="357">
        <f>C1134</f>
        <v>881452</v>
      </c>
      <c r="D1133" s="56">
        <f t="shared" ref="D1133:Q1133" si="90">D1134</f>
        <v>881452</v>
      </c>
      <c r="E1133" s="56">
        <f t="shared" si="90"/>
        <v>0</v>
      </c>
      <c r="F1133" s="56">
        <f t="shared" si="90"/>
        <v>0</v>
      </c>
      <c r="G1133" s="56">
        <f t="shared" si="90"/>
        <v>0</v>
      </c>
      <c r="H1133" s="56">
        <f t="shared" si="90"/>
        <v>0</v>
      </c>
      <c r="I1133" s="56">
        <f t="shared" si="90"/>
        <v>0</v>
      </c>
      <c r="J1133" s="56">
        <f t="shared" si="90"/>
        <v>0</v>
      </c>
      <c r="K1133" s="56">
        <f t="shared" si="90"/>
        <v>0</v>
      </c>
      <c r="L1133" s="56">
        <f t="shared" si="90"/>
        <v>0</v>
      </c>
      <c r="M1133" s="56">
        <f t="shared" si="90"/>
        <v>0</v>
      </c>
      <c r="N1133" s="56">
        <f t="shared" si="90"/>
        <v>0</v>
      </c>
      <c r="O1133" s="56">
        <f t="shared" si="90"/>
        <v>0</v>
      </c>
      <c r="P1133" s="56">
        <f t="shared" si="90"/>
        <v>0</v>
      </c>
      <c r="Q1133" s="56">
        <f t="shared" si="90"/>
        <v>0</v>
      </c>
      <c r="R1133" s="196"/>
    </row>
    <row r="1134" spans="1:19" s="25" customFormat="1" ht="24" customHeight="1" x14ac:dyDescent="0.25">
      <c r="A1134" s="388">
        <v>1</v>
      </c>
      <c r="B1134" s="41" t="s">
        <v>213</v>
      </c>
      <c r="C1134" s="199">
        <v>881452</v>
      </c>
      <c r="D1134" s="10">
        <v>881452</v>
      </c>
      <c r="E1134" s="10"/>
      <c r="F1134" s="10"/>
      <c r="G1134" s="10"/>
      <c r="H1134" s="10"/>
      <c r="I1134" s="10"/>
      <c r="J1134" s="10"/>
      <c r="K1134" s="10"/>
      <c r="L1134" s="10"/>
      <c r="M1134" s="178"/>
      <c r="N1134" s="178"/>
      <c r="O1134" s="178"/>
      <c r="P1134" s="178"/>
      <c r="Q1134" s="178"/>
      <c r="R1134" s="197"/>
    </row>
    <row r="1135" spans="1:19" s="34" customFormat="1" ht="21" customHeight="1" x14ac:dyDescent="0.3">
      <c r="A1135" s="387" t="s">
        <v>1329</v>
      </c>
      <c r="B1135" s="15"/>
      <c r="C1135" s="357">
        <f>SUM(C1136:C1162)</f>
        <v>39970350</v>
      </c>
      <c r="D1135" s="56">
        <f t="shared" ref="D1135:Q1135" si="91">SUM(D1136:D1162)</f>
        <v>21491737</v>
      </c>
      <c r="E1135" s="56">
        <f t="shared" si="91"/>
        <v>0</v>
      </c>
      <c r="F1135" s="56">
        <f t="shared" si="91"/>
        <v>0</v>
      </c>
      <c r="G1135" s="56">
        <f t="shared" si="91"/>
        <v>5679</v>
      </c>
      <c r="H1135" s="56">
        <f t="shared" si="91"/>
        <v>17281703</v>
      </c>
      <c r="I1135" s="56">
        <f t="shared" si="91"/>
        <v>3005.5</v>
      </c>
      <c r="J1135" s="56">
        <f t="shared" si="91"/>
        <v>1196910</v>
      </c>
      <c r="K1135" s="56">
        <f t="shared" si="91"/>
        <v>0</v>
      </c>
      <c r="L1135" s="56">
        <f t="shared" si="91"/>
        <v>0</v>
      </c>
      <c r="M1135" s="56">
        <f t="shared" si="91"/>
        <v>0</v>
      </c>
      <c r="N1135" s="56">
        <f t="shared" si="91"/>
        <v>0</v>
      </c>
      <c r="O1135" s="56">
        <f t="shared" si="91"/>
        <v>0</v>
      </c>
      <c r="P1135" s="56">
        <f t="shared" si="91"/>
        <v>0</v>
      </c>
      <c r="Q1135" s="56">
        <f t="shared" si="91"/>
        <v>0</v>
      </c>
      <c r="R1135" s="196"/>
    </row>
    <row r="1136" spans="1:19" s="25" customFormat="1" ht="22.5" customHeight="1" x14ac:dyDescent="0.25">
      <c r="A1136" s="388">
        <v>1</v>
      </c>
      <c r="B1136" s="198" t="s">
        <v>1608</v>
      </c>
      <c r="C1136" s="200">
        <v>883170</v>
      </c>
      <c r="D1136" s="10">
        <v>883170</v>
      </c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97"/>
      <c r="S1136" s="36"/>
    </row>
    <row r="1137" spans="1:19" s="38" customFormat="1" ht="22.5" customHeight="1" x14ac:dyDescent="0.35">
      <c r="A1137" s="389">
        <v>2</v>
      </c>
      <c r="B1137" s="41" t="s">
        <v>1607</v>
      </c>
      <c r="C1137" s="199">
        <v>1204929</v>
      </c>
      <c r="D1137" s="10">
        <v>1204929</v>
      </c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97"/>
      <c r="S1137" s="37"/>
    </row>
    <row r="1138" spans="1:19" s="38" customFormat="1" ht="22.5" customHeight="1" x14ac:dyDescent="0.35">
      <c r="A1138" s="388">
        <v>3</v>
      </c>
      <c r="B1138" s="41" t="s">
        <v>1606</v>
      </c>
      <c r="C1138" s="199">
        <v>2060100</v>
      </c>
      <c r="D1138" s="10">
        <v>2060100</v>
      </c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97"/>
      <c r="S1138" s="39"/>
    </row>
    <row r="1139" spans="1:19" s="38" customFormat="1" ht="22.5" customHeight="1" x14ac:dyDescent="0.35">
      <c r="A1139" s="389">
        <v>4</v>
      </c>
      <c r="B1139" s="41" t="s">
        <v>1605</v>
      </c>
      <c r="C1139" s="199">
        <v>2418718</v>
      </c>
      <c r="D1139" s="55">
        <v>1908254</v>
      </c>
      <c r="E1139" s="10"/>
      <c r="F1139" s="10"/>
      <c r="G1139" s="10"/>
      <c r="H1139" s="10"/>
      <c r="I1139" s="10">
        <v>1281.8</v>
      </c>
      <c r="J1139" s="10">
        <v>510464</v>
      </c>
      <c r="K1139" s="10"/>
      <c r="L1139" s="10"/>
      <c r="M1139" s="10"/>
      <c r="N1139" s="10"/>
      <c r="O1139" s="10"/>
      <c r="P1139" s="10"/>
      <c r="Q1139" s="10"/>
      <c r="R1139" s="197"/>
      <c r="S1139" s="39"/>
    </row>
    <row r="1140" spans="1:19" s="38" customFormat="1" ht="22.5" customHeight="1" x14ac:dyDescent="0.35">
      <c r="A1140" s="388">
        <v>5</v>
      </c>
      <c r="B1140" s="41" t="s">
        <v>205</v>
      </c>
      <c r="C1140" s="199">
        <v>1759467</v>
      </c>
      <c r="D1140" s="10">
        <v>1759467</v>
      </c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97"/>
      <c r="S1140" s="39"/>
    </row>
    <row r="1141" spans="1:19" s="38" customFormat="1" ht="22.5" customHeight="1" x14ac:dyDescent="0.35">
      <c r="A1141" s="389">
        <v>6</v>
      </c>
      <c r="B1141" s="41" t="s">
        <v>206</v>
      </c>
      <c r="C1141" s="199">
        <v>1905574</v>
      </c>
      <c r="D1141" s="10">
        <v>1905574</v>
      </c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97"/>
      <c r="S1141" s="39"/>
    </row>
    <row r="1142" spans="1:19" s="38" customFormat="1" ht="22.5" customHeight="1" x14ac:dyDescent="0.35">
      <c r="A1142" s="388">
        <v>7</v>
      </c>
      <c r="B1142" s="41" t="s">
        <v>1290</v>
      </c>
      <c r="C1142" s="199">
        <v>1662753</v>
      </c>
      <c r="D1142" s="10">
        <v>1421300</v>
      </c>
      <c r="E1142" s="10"/>
      <c r="F1142" s="10"/>
      <c r="G1142" s="10"/>
      <c r="H1142" s="10"/>
      <c r="I1142" s="10">
        <v>606.29999999999995</v>
      </c>
      <c r="J1142" s="10">
        <v>241453</v>
      </c>
      <c r="K1142" s="10"/>
      <c r="L1142" s="10"/>
      <c r="M1142" s="10"/>
      <c r="N1142" s="10"/>
      <c r="O1142" s="10"/>
      <c r="P1142" s="10"/>
      <c r="Q1142" s="10"/>
      <c r="R1142" s="197"/>
      <c r="S1142" s="39"/>
    </row>
    <row r="1143" spans="1:19" s="11" customFormat="1" ht="22.5" customHeight="1" x14ac:dyDescent="0.25">
      <c r="A1143" s="389">
        <v>8</v>
      </c>
      <c r="B1143" s="41" t="s">
        <v>207</v>
      </c>
      <c r="C1143" s="358">
        <v>1576267</v>
      </c>
      <c r="D1143" s="383">
        <v>1576267</v>
      </c>
      <c r="E1143" s="383"/>
      <c r="F1143" s="383"/>
      <c r="G1143" s="383"/>
      <c r="H1143" s="383"/>
      <c r="I1143" s="383"/>
      <c r="J1143" s="383"/>
      <c r="K1143" s="10"/>
      <c r="L1143" s="10"/>
      <c r="M1143" s="10"/>
      <c r="N1143" s="10"/>
      <c r="O1143" s="10"/>
      <c r="P1143" s="10"/>
      <c r="Q1143" s="10"/>
      <c r="R1143" s="197"/>
      <c r="S1143" s="39"/>
    </row>
    <row r="1144" spans="1:19" s="11" customFormat="1" ht="22.5" customHeight="1" x14ac:dyDescent="0.25">
      <c r="A1144" s="388">
        <v>9</v>
      </c>
      <c r="B1144" s="201" t="s">
        <v>208</v>
      </c>
      <c r="C1144" s="359">
        <v>1041591</v>
      </c>
      <c r="D1144" s="383">
        <v>1041591</v>
      </c>
      <c r="E1144" s="383"/>
      <c r="F1144" s="383"/>
      <c r="G1144" s="383"/>
      <c r="H1144" s="383"/>
      <c r="I1144" s="383"/>
      <c r="J1144" s="383"/>
      <c r="K1144" s="383"/>
      <c r="L1144" s="383"/>
      <c r="M1144" s="383"/>
      <c r="N1144" s="383"/>
      <c r="O1144" s="383"/>
      <c r="P1144" s="383"/>
      <c r="Q1144" s="149"/>
      <c r="R1144" s="202"/>
      <c r="S1144" s="37"/>
    </row>
    <row r="1145" spans="1:19" s="11" customFormat="1" ht="22.5" customHeight="1" x14ac:dyDescent="0.25">
      <c r="A1145" s="388">
        <v>11</v>
      </c>
      <c r="B1145" s="41" t="s">
        <v>209</v>
      </c>
      <c r="C1145" s="359">
        <v>881452</v>
      </c>
      <c r="D1145" s="383">
        <v>881452</v>
      </c>
      <c r="E1145" s="383"/>
      <c r="F1145" s="383"/>
      <c r="G1145" s="383"/>
      <c r="H1145" s="383"/>
      <c r="I1145" s="383"/>
      <c r="J1145" s="383"/>
      <c r="K1145" s="10"/>
      <c r="L1145" s="10"/>
      <c r="M1145" s="10"/>
      <c r="N1145" s="10"/>
      <c r="O1145" s="10"/>
      <c r="P1145" s="10"/>
      <c r="Q1145" s="10"/>
      <c r="R1145" s="197"/>
      <c r="S1145" s="37"/>
    </row>
    <row r="1146" spans="1:19" s="11" customFormat="1" ht="22.5" customHeight="1" x14ac:dyDescent="0.25">
      <c r="A1146" s="389">
        <v>12</v>
      </c>
      <c r="B1146" s="41" t="s">
        <v>210</v>
      </c>
      <c r="C1146" s="359">
        <v>881452</v>
      </c>
      <c r="D1146" s="383">
        <v>881452</v>
      </c>
      <c r="E1146" s="383"/>
      <c r="F1146" s="383"/>
      <c r="G1146" s="383"/>
      <c r="H1146" s="383"/>
      <c r="I1146" s="383"/>
      <c r="J1146" s="383"/>
      <c r="K1146" s="10"/>
      <c r="L1146" s="10"/>
      <c r="M1146" s="10"/>
      <c r="N1146" s="10"/>
      <c r="O1146" s="10"/>
      <c r="P1146" s="10"/>
      <c r="Q1146" s="10"/>
      <c r="R1146" s="197"/>
      <c r="S1146" s="37"/>
    </row>
    <row r="1147" spans="1:19" s="11" customFormat="1" ht="22.5" customHeight="1" x14ac:dyDescent="0.25">
      <c r="A1147" s="388">
        <v>13</v>
      </c>
      <c r="B1147" s="41" t="s">
        <v>211</v>
      </c>
      <c r="C1147" s="359">
        <v>898290</v>
      </c>
      <c r="D1147" s="383">
        <v>898290</v>
      </c>
      <c r="E1147" s="383"/>
      <c r="F1147" s="383"/>
      <c r="G1147" s="383"/>
      <c r="H1147" s="383"/>
      <c r="I1147" s="383"/>
      <c r="J1147" s="383"/>
      <c r="K1147" s="10"/>
      <c r="L1147" s="10"/>
      <c r="M1147" s="10"/>
      <c r="N1147" s="10"/>
      <c r="O1147" s="10"/>
      <c r="P1147" s="10"/>
      <c r="Q1147" s="10"/>
      <c r="R1147" s="197"/>
      <c r="S1147" s="37"/>
    </row>
    <row r="1148" spans="1:19" s="11" customFormat="1" ht="22.5" customHeight="1" x14ac:dyDescent="0.25">
      <c r="A1148" s="389">
        <v>14</v>
      </c>
      <c r="B1148" s="41" t="s">
        <v>1604</v>
      </c>
      <c r="C1148" s="359">
        <v>1144474</v>
      </c>
      <c r="D1148" s="383">
        <v>699481</v>
      </c>
      <c r="E1148" s="383"/>
      <c r="F1148" s="383"/>
      <c r="G1148" s="383"/>
      <c r="H1148" s="383"/>
      <c r="I1148" s="383">
        <v>1117.4000000000001</v>
      </c>
      <c r="J1148" s="383">
        <v>444993</v>
      </c>
      <c r="K1148" s="10"/>
      <c r="L1148" s="10"/>
      <c r="M1148" s="10"/>
      <c r="N1148" s="10"/>
      <c r="O1148" s="10"/>
      <c r="P1148" s="10"/>
      <c r="Q1148" s="10"/>
      <c r="R1148" s="197"/>
      <c r="S1148" s="37"/>
    </row>
    <row r="1149" spans="1:19" s="11" customFormat="1" ht="36" customHeight="1" x14ac:dyDescent="0.25">
      <c r="A1149" s="388">
        <v>15</v>
      </c>
      <c r="B1149" s="41" t="s">
        <v>1330</v>
      </c>
      <c r="C1149" s="359">
        <v>318003</v>
      </c>
      <c r="D1149" s="383">
        <v>318003</v>
      </c>
      <c r="E1149" s="383"/>
      <c r="F1149" s="383"/>
      <c r="G1149" s="383"/>
      <c r="H1149" s="383"/>
      <c r="I1149" s="383"/>
      <c r="J1149" s="383"/>
      <c r="K1149" s="10"/>
      <c r="L1149" s="10"/>
      <c r="M1149" s="10"/>
      <c r="N1149" s="10"/>
      <c r="O1149" s="10"/>
      <c r="P1149" s="10"/>
      <c r="Q1149" s="10"/>
      <c r="R1149" s="197"/>
      <c r="S1149" s="37"/>
    </row>
    <row r="1150" spans="1:19" s="11" customFormat="1" ht="22.5" customHeight="1" x14ac:dyDescent="0.25">
      <c r="A1150" s="389">
        <v>16</v>
      </c>
      <c r="B1150" s="41" t="s">
        <v>212</v>
      </c>
      <c r="C1150" s="359">
        <v>1953627</v>
      </c>
      <c r="D1150" s="383">
        <v>1953627</v>
      </c>
      <c r="E1150" s="383"/>
      <c r="F1150" s="383"/>
      <c r="G1150" s="383"/>
      <c r="H1150" s="383"/>
      <c r="I1150" s="383"/>
      <c r="J1150" s="383"/>
      <c r="K1150" s="10"/>
      <c r="L1150" s="10"/>
      <c r="M1150" s="10"/>
      <c r="N1150" s="10"/>
      <c r="O1150" s="10"/>
      <c r="P1150" s="10"/>
      <c r="Q1150" s="10"/>
      <c r="R1150" s="197"/>
      <c r="S1150" s="37"/>
    </row>
    <row r="1151" spans="1:19" s="11" customFormat="1" x14ac:dyDescent="0.25">
      <c r="A1151" s="388">
        <v>17</v>
      </c>
      <c r="B1151" s="41" t="s">
        <v>214</v>
      </c>
      <c r="C1151" s="359">
        <v>1332873</v>
      </c>
      <c r="D1151" s="383"/>
      <c r="E1151" s="383"/>
      <c r="F1151" s="383"/>
      <c r="G1151" s="383">
        <v>438</v>
      </c>
      <c r="H1151" s="383">
        <v>1332873</v>
      </c>
      <c r="I1151" s="383"/>
      <c r="J1151" s="383"/>
      <c r="K1151" s="10"/>
      <c r="L1151" s="10"/>
      <c r="M1151" s="10"/>
      <c r="N1151" s="10"/>
      <c r="O1151" s="10"/>
      <c r="P1151" s="10"/>
      <c r="Q1151" s="10"/>
      <c r="R1151" s="197"/>
      <c r="S1151" s="37"/>
    </row>
    <row r="1152" spans="1:19" s="11" customFormat="1" x14ac:dyDescent="0.25">
      <c r="A1152" s="389">
        <v>18</v>
      </c>
      <c r="B1152" s="41" t="s">
        <v>215</v>
      </c>
      <c r="C1152" s="359">
        <v>1332873</v>
      </c>
      <c r="D1152" s="383"/>
      <c r="E1152" s="383"/>
      <c r="F1152" s="383"/>
      <c r="G1152" s="383">
        <v>438</v>
      </c>
      <c r="H1152" s="383">
        <v>1332873</v>
      </c>
      <c r="I1152" s="383"/>
      <c r="J1152" s="383"/>
      <c r="K1152" s="10"/>
      <c r="L1152" s="10"/>
      <c r="M1152" s="10"/>
      <c r="N1152" s="10"/>
      <c r="O1152" s="10"/>
      <c r="P1152" s="10"/>
      <c r="Q1152" s="10"/>
      <c r="R1152" s="197"/>
      <c r="S1152" s="37"/>
    </row>
    <row r="1153" spans="1:19" s="11" customFormat="1" x14ac:dyDescent="0.25">
      <c r="A1153" s="388">
        <v>19</v>
      </c>
      <c r="B1153" s="41" t="s">
        <v>216</v>
      </c>
      <c r="C1153" s="359">
        <v>1332873</v>
      </c>
      <c r="D1153" s="383"/>
      <c r="E1153" s="383"/>
      <c r="F1153" s="383"/>
      <c r="G1153" s="383">
        <v>438</v>
      </c>
      <c r="H1153" s="383">
        <v>1332873</v>
      </c>
      <c r="I1153" s="383"/>
      <c r="J1153" s="383"/>
      <c r="K1153" s="10"/>
      <c r="L1153" s="10"/>
      <c r="M1153" s="10"/>
      <c r="N1153" s="10"/>
      <c r="O1153" s="10"/>
      <c r="P1153" s="10"/>
      <c r="Q1153" s="10"/>
      <c r="R1153" s="197"/>
      <c r="S1153" s="37"/>
    </row>
    <row r="1154" spans="1:19" s="11" customFormat="1" x14ac:dyDescent="0.25">
      <c r="A1154" s="389">
        <v>20</v>
      </c>
      <c r="B1154" s="41" t="s">
        <v>217</v>
      </c>
      <c r="C1154" s="359">
        <v>1232451</v>
      </c>
      <c r="D1154" s="383"/>
      <c r="E1154" s="383"/>
      <c r="F1154" s="383"/>
      <c r="G1154" s="383">
        <v>405</v>
      </c>
      <c r="H1154" s="383">
        <v>1232451</v>
      </c>
      <c r="I1154" s="383"/>
      <c r="J1154" s="383"/>
      <c r="K1154" s="10"/>
      <c r="L1154" s="10"/>
      <c r="M1154" s="10"/>
      <c r="N1154" s="10"/>
      <c r="O1154" s="10"/>
      <c r="P1154" s="10"/>
      <c r="Q1154" s="10"/>
      <c r="R1154" s="197"/>
      <c r="S1154" s="37"/>
    </row>
    <row r="1155" spans="1:19" s="11" customFormat="1" x14ac:dyDescent="0.25">
      <c r="A1155" s="388">
        <v>21</v>
      </c>
      <c r="B1155" s="41" t="s">
        <v>218</v>
      </c>
      <c r="C1155" s="359">
        <v>1128986</v>
      </c>
      <c r="D1155" s="383"/>
      <c r="E1155" s="383"/>
      <c r="F1155" s="383"/>
      <c r="G1155" s="383">
        <v>371</v>
      </c>
      <c r="H1155" s="383">
        <v>1128986</v>
      </c>
      <c r="I1155" s="383"/>
      <c r="J1155" s="383"/>
      <c r="K1155" s="10"/>
      <c r="L1155" s="10"/>
      <c r="M1155" s="10"/>
      <c r="N1155" s="10"/>
      <c r="O1155" s="10"/>
      <c r="P1155" s="10"/>
      <c r="Q1155" s="10"/>
      <c r="R1155" s="197"/>
      <c r="S1155" s="37"/>
    </row>
    <row r="1156" spans="1:19" s="11" customFormat="1" x14ac:dyDescent="0.25">
      <c r="A1156" s="389">
        <v>22</v>
      </c>
      <c r="B1156" s="41" t="s">
        <v>219</v>
      </c>
      <c r="C1156" s="359">
        <v>657307</v>
      </c>
      <c r="D1156" s="383"/>
      <c r="E1156" s="383"/>
      <c r="F1156" s="383"/>
      <c r="G1156" s="383">
        <v>216</v>
      </c>
      <c r="H1156" s="383">
        <v>657307</v>
      </c>
      <c r="I1156" s="383"/>
      <c r="J1156" s="383"/>
      <c r="K1156" s="10"/>
      <c r="L1156" s="10"/>
      <c r="M1156" s="10"/>
      <c r="N1156" s="10"/>
      <c r="O1156" s="10"/>
      <c r="P1156" s="10"/>
      <c r="Q1156" s="10"/>
      <c r="R1156" s="197"/>
      <c r="S1156" s="37"/>
    </row>
    <row r="1157" spans="1:19" s="11" customFormat="1" x14ac:dyDescent="0.25">
      <c r="A1157" s="388">
        <v>23</v>
      </c>
      <c r="B1157" s="41" t="s">
        <v>1603</v>
      </c>
      <c r="C1157" s="359">
        <v>1302442</v>
      </c>
      <c r="D1157" s="383"/>
      <c r="E1157" s="383"/>
      <c r="F1157" s="383"/>
      <c r="G1157" s="383">
        <v>428</v>
      </c>
      <c r="H1157" s="383">
        <v>1302442</v>
      </c>
      <c r="I1157" s="383"/>
      <c r="J1157" s="383"/>
      <c r="K1157" s="10"/>
      <c r="L1157" s="10"/>
      <c r="M1157" s="10"/>
      <c r="N1157" s="10"/>
      <c r="O1157" s="10"/>
      <c r="P1157" s="10"/>
      <c r="Q1157" s="10"/>
      <c r="R1157" s="197"/>
      <c r="S1157" s="37"/>
    </row>
    <row r="1158" spans="1:19" s="11" customFormat="1" x14ac:dyDescent="0.25">
      <c r="A1158" s="389">
        <v>24</v>
      </c>
      <c r="B1158" s="41" t="s">
        <v>1602</v>
      </c>
      <c r="C1158" s="359">
        <v>1342003</v>
      </c>
      <c r="D1158" s="383"/>
      <c r="E1158" s="383"/>
      <c r="F1158" s="383"/>
      <c r="G1158" s="383">
        <v>441</v>
      </c>
      <c r="H1158" s="383">
        <v>1342003</v>
      </c>
      <c r="I1158" s="383"/>
      <c r="J1158" s="383"/>
      <c r="K1158" s="10"/>
      <c r="L1158" s="10"/>
      <c r="M1158" s="10"/>
      <c r="N1158" s="10"/>
      <c r="O1158" s="10"/>
      <c r="P1158" s="10"/>
      <c r="Q1158" s="10"/>
      <c r="R1158" s="197"/>
      <c r="S1158" s="37"/>
    </row>
    <row r="1159" spans="1:19" s="11" customFormat="1" ht="24.75" customHeight="1" x14ac:dyDescent="0.25">
      <c r="A1159" s="388">
        <v>25</v>
      </c>
      <c r="B1159" s="41" t="s">
        <v>220</v>
      </c>
      <c r="C1159" s="359">
        <v>1418079</v>
      </c>
      <c r="D1159" s="383"/>
      <c r="E1159" s="383"/>
      <c r="F1159" s="383"/>
      <c r="G1159" s="383">
        <v>466</v>
      </c>
      <c r="H1159" s="383">
        <v>1418079</v>
      </c>
      <c r="I1159" s="383"/>
      <c r="J1159" s="383"/>
      <c r="K1159" s="10"/>
      <c r="L1159" s="10"/>
      <c r="M1159" s="10"/>
      <c r="N1159" s="10"/>
      <c r="O1159" s="10"/>
      <c r="P1159" s="10"/>
      <c r="Q1159" s="10"/>
      <c r="R1159" s="197"/>
      <c r="S1159" s="37"/>
    </row>
    <row r="1160" spans="1:19" s="11" customFormat="1" ht="26.25" customHeight="1" x14ac:dyDescent="0.25">
      <c r="A1160" s="389">
        <v>26</v>
      </c>
      <c r="B1160" s="41" t="s">
        <v>221</v>
      </c>
      <c r="C1160" s="359">
        <v>1268968</v>
      </c>
      <c r="D1160" s="383"/>
      <c r="E1160" s="383"/>
      <c r="F1160" s="383"/>
      <c r="G1160" s="383">
        <v>417</v>
      </c>
      <c r="H1160" s="383">
        <v>1268968</v>
      </c>
      <c r="I1160" s="383"/>
      <c r="J1160" s="383"/>
      <c r="K1160" s="10"/>
      <c r="L1160" s="10"/>
      <c r="M1160" s="10"/>
      <c r="N1160" s="10"/>
      <c r="O1160" s="10"/>
      <c r="P1160" s="10"/>
      <c r="Q1160" s="10"/>
      <c r="R1160" s="197"/>
      <c r="S1160" s="37"/>
    </row>
    <row r="1161" spans="1:19" s="11" customFormat="1" x14ac:dyDescent="0.25">
      <c r="A1161" s="388">
        <v>27</v>
      </c>
      <c r="B1161" s="41" t="s">
        <v>222</v>
      </c>
      <c r="C1161" s="359">
        <v>4682363</v>
      </c>
      <c r="D1161" s="383">
        <v>2098780</v>
      </c>
      <c r="E1161" s="383"/>
      <c r="F1161" s="383"/>
      <c r="G1161" s="383">
        <v>849</v>
      </c>
      <c r="H1161" s="383">
        <v>2583583</v>
      </c>
      <c r="I1161" s="383"/>
      <c r="J1161" s="383"/>
      <c r="K1161" s="10"/>
      <c r="L1161" s="10"/>
      <c r="M1161" s="10"/>
      <c r="N1161" s="10"/>
      <c r="O1161" s="10"/>
      <c r="P1161" s="10"/>
      <c r="Q1161" s="10"/>
      <c r="R1161" s="197"/>
      <c r="S1161" s="37"/>
    </row>
    <row r="1162" spans="1:19" s="11" customFormat="1" x14ac:dyDescent="0.25">
      <c r="A1162" s="389">
        <v>28</v>
      </c>
      <c r="B1162" s="203" t="s">
        <v>223</v>
      </c>
      <c r="C1162" s="359">
        <v>2349265</v>
      </c>
      <c r="D1162" s="383"/>
      <c r="E1162" s="383"/>
      <c r="F1162" s="383"/>
      <c r="G1162" s="383">
        <v>772</v>
      </c>
      <c r="H1162" s="383">
        <v>2349265</v>
      </c>
      <c r="I1162" s="383"/>
      <c r="J1162" s="383"/>
      <c r="K1162" s="10"/>
      <c r="L1162" s="10"/>
      <c r="M1162" s="10"/>
      <c r="N1162" s="10"/>
      <c r="O1162" s="10"/>
      <c r="P1162" s="10"/>
      <c r="Q1162" s="10"/>
      <c r="R1162" s="197"/>
      <c r="S1162" s="37"/>
    </row>
    <row r="1163" spans="1:19" s="40" customFormat="1" ht="17.399999999999999" x14ac:dyDescent="0.3">
      <c r="A1163" s="9">
        <v>20</v>
      </c>
      <c r="B1163" s="15" t="s">
        <v>70</v>
      </c>
      <c r="C1163" s="152">
        <f>C1164+C1166+C1168</f>
        <v>5514043.9700000007</v>
      </c>
      <c r="D1163" s="68">
        <f t="shared" ref="D1163:Q1163" si="92">D1164+D1166+D1168</f>
        <v>1090807.5900000001</v>
      </c>
      <c r="E1163" s="68">
        <f t="shared" si="92"/>
        <v>0</v>
      </c>
      <c r="F1163" s="68">
        <f t="shared" si="92"/>
        <v>0</v>
      </c>
      <c r="G1163" s="68">
        <f t="shared" si="92"/>
        <v>500</v>
      </c>
      <c r="H1163" s="68">
        <f t="shared" si="92"/>
        <v>2461947.6</v>
      </c>
      <c r="I1163" s="68">
        <f t="shared" si="92"/>
        <v>0</v>
      </c>
      <c r="J1163" s="68">
        <f t="shared" si="92"/>
        <v>0</v>
      </c>
      <c r="K1163" s="68">
        <f t="shared" si="92"/>
        <v>500</v>
      </c>
      <c r="L1163" s="68">
        <f t="shared" si="92"/>
        <v>560258.59</v>
      </c>
      <c r="M1163" s="68">
        <f t="shared" si="92"/>
        <v>0</v>
      </c>
      <c r="N1163" s="68">
        <f t="shared" si="92"/>
        <v>0</v>
      </c>
      <c r="O1163" s="68">
        <f t="shared" si="92"/>
        <v>500</v>
      </c>
      <c r="P1163" s="68">
        <f t="shared" si="92"/>
        <v>1401030.19</v>
      </c>
      <c r="Q1163" s="68">
        <f t="shared" si="92"/>
        <v>0</v>
      </c>
      <c r="R1163" s="112"/>
    </row>
    <row r="1164" spans="1:19" s="59" customFormat="1" ht="24" customHeight="1" x14ac:dyDescent="0.3">
      <c r="A1164" s="57" t="s">
        <v>1357</v>
      </c>
      <c r="B1164" s="15"/>
      <c r="C1164" s="331">
        <f>C1165</f>
        <v>506317.43</v>
      </c>
      <c r="D1164" s="138">
        <f t="shared" ref="D1164:Q1164" si="93">D1165</f>
        <v>506317.43</v>
      </c>
      <c r="E1164" s="138">
        <f t="shared" si="93"/>
        <v>0</v>
      </c>
      <c r="F1164" s="138">
        <f t="shared" si="93"/>
        <v>0</v>
      </c>
      <c r="G1164" s="138">
        <f t="shared" si="93"/>
        <v>0</v>
      </c>
      <c r="H1164" s="138">
        <f t="shared" si="93"/>
        <v>0</v>
      </c>
      <c r="I1164" s="138">
        <f t="shared" si="93"/>
        <v>0</v>
      </c>
      <c r="J1164" s="138">
        <f t="shared" si="93"/>
        <v>0</v>
      </c>
      <c r="K1164" s="138">
        <f t="shared" si="93"/>
        <v>0</v>
      </c>
      <c r="L1164" s="138">
        <f t="shared" si="93"/>
        <v>0</v>
      </c>
      <c r="M1164" s="138">
        <f t="shared" si="93"/>
        <v>0</v>
      </c>
      <c r="N1164" s="138">
        <f t="shared" si="93"/>
        <v>0</v>
      </c>
      <c r="O1164" s="138">
        <f t="shared" si="93"/>
        <v>0</v>
      </c>
      <c r="P1164" s="138">
        <f t="shared" si="93"/>
        <v>0</v>
      </c>
      <c r="Q1164" s="138">
        <f t="shared" si="93"/>
        <v>0</v>
      </c>
      <c r="R1164" s="204"/>
    </row>
    <row r="1165" spans="1:19" s="49" customFormat="1" ht="22.5" customHeight="1" x14ac:dyDescent="0.35">
      <c r="A1165" s="7">
        <v>1</v>
      </c>
      <c r="B1165" s="19" t="s">
        <v>1359</v>
      </c>
      <c r="C1165" s="332">
        <v>506317.43</v>
      </c>
      <c r="D1165" s="23">
        <v>506317.43</v>
      </c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205"/>
    </row>
    <row r="1166" spans="1:19" s="58" customFormat="1" ht="24" customHeight="1" x14ac:dyDescent="0.3">
      <c r="A1166" s="57" t="s">
        <v>1358</v>
      </c>
      <c r="B1166" s="15"/>
      <c r="C1166" s="331">
        <f>C1167</f>
        <v>255438.98</v>
      </c>
      <c r="D1166" s="138">
        <f t="shared" ref="D1166:Q1166" si="94">D1167</f>
        <v>255438.98</v>
      </c>
      <c r="E1166" s="138">
        <f t="shared" si="94"/>
        <v>0</v>
      </c>
      <c r="F1166" s="138">
        <f t="shared" si="94"/>
        <v>0</v>
      </c>
      <c r="G1166" s="138">
        <f t="shared" si="94"/>
        <v>0</v>
      </c>
      <c r="H1166" s="138">
        <f t="shared" si="94"/>
        <v>0</v>
      </c>
      <c r="I1166" s="138">
        <f t="shared" si="94"/>
        <v>0</v>
      </c>
      <c r="J1166" s="138">
        <f t="shared" si="94"/>
        <v>0</v>
      </c>
      <c r="K1166" s="138">
        <f t="shared" si="94"/>
        <v>0</v>
      </c>
      <c r="L1166" s="138">
        <f t="shared" si="94"/>
        <v>0</v>
      </c>
      <c r="M1166" s="138">
        <f t="shared" si="94"/>
        <v>0</v>
      </c>
      <c r="N1166" s="138">
        <f t="shared" si="94"/>
        <v>0</v>
      </c>
      <c r="O1166" s="138">
        <f t="shared" si="94"/>
        <v>0</v>
      </c>
      <c r="P1166" s="138">
        <f t="shared" si="94"/>
        <v>0</v>
      </c>
      <c r="Q1166" s="138">
        <f t="shared" si="94"/>
        <v>0</v>
      </c>
      <c r="R1166" s="206"/>
    </row>
    <row r="1167" spans="1:19" s="49" customFormat="1" ht="24" customHeight="1" x14ac:dyDescent="0.35">
      <c r="A1167" s="7">
        <v>1</v>
      </c>
      <c r="B1167" s="19" t="s">
        <v>224</v>
      </c>
      <c r="C1167" s="332">
        <v>255438.98</v>
      </c>
      <c r="D1167" s="23">
        <v>255438.98</v>
      </c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205"/>
    </row>
    <row r="1168" spans="1:19" s="6" customFormat="1" ht="24" customHeight="1" x14ac:dyDescent="0.3">
      <c r="A1168" s="57" t="s">
        <v>1747</v>
      </c>
      <c r="B1168" s="15"/>
      <c r="C1168" s="152">
        <f>SUM(C1169:C1171)</f>
        <v>4752287.5600000005</v>
      </c>
      <c r="D1168" s="68">
        <f t="shared" ref="D1168:Q1168" si="95">SUM(D1169:D1171)</f>
        <v>329051.18</v>
      </c>
      <c r="E1168" s="68">
        <f t="shared" si="95"/>
        <v>0</v>
      </c>
      <c r="F1168" s="68">
        <f t="shared" si="95"/>
        <v>0</v>
      </c>
      <c r="G1168" s="68">
        <f t="shared" si="95"/>
        <v>500</v>
      </c>
      <c r="H1168" s="68">
        <f t="shared" si="95"/>
        <v>2461947.6</v>
      </c>
      <c r="I1168" s="68">
        <f t="shared" si="95"/>
        <v>0</v>
      </c>
      <c r="J1168" s="68">
        <f t="shared" si="95"/>
        <v>0</v>
      </c>
      <c r="K1168" s="68">
        <f t="shared" si="95"/>
        <v>500</v>
      </c>
      <c r="L1168" s="68">
        <f t="shared" si="95"/>
        <v>560258.59</v>
      </c>
      <c r="M1168" s="68">
        <f t="shared" si="95"/>
        <v>0</v>
      </c>
      <c r="N1168" s="68">
        <f t="shared" si="95"/>
        <v>0</v>
      </c>
      <c r="O1168" s="68">
        <f t="shared" si="95"/>
        <v>500</v>
      </c>
      <c r="P1168" s="68">
        <f t="shared" si="95"/>
        <v>1401030.19</v>
      </c>
      <c r="Q1168" s="68">
        <f t="shared" si="95"/>
        <v>0</v>
      </c>
      <c r="R1168" s="42"/>
    </row>
    <row r="1169" spans="1:18" s="49" customFormat="1" ht="31.5" customHeight="1" x14ac:dyDescent="0.3">
      <c r="A1169" s="7">
        <v>1</v>
      </c>
      <c r="B1169" s="19" t="s">
        <v>225</v>
      </c>
      <c r="C1169" s="332">
        <f>L1169+P1169</f>
        <v>1961288.7799999998</v>
      </c>
      <c r="D1169" s="55"/>
      <c r="E1169" s="55"/>
      <c r="F1169" s="55"/>
      <c r="G1169" s="55"/>
      <c r="H1169" s="55"/>
      <c r="I1169" s="55"/>
      <c r="J1169" s="55"/>
      <c r="K1169" s="55">
        <v>500</v>
      </c>
      <c r="L1169" s="55">
        <v>560258.59</v>
      </c>
      <c r="M1169" s="55"/>
      <c r="N1169" s="55"/>
      <c r="O1169" s="55">
        <v>500</v>
      </c>
      <c r="P1169" s="55">
        <v>1401030.19</v>
      </c>
      <c r="Q1169" s="55"/>
      <c r="R1169" s="205"/>
    </row>
    <row r="1170" spans="1:18" s="49" customFormat="1" ht="31.5" customHeight="1" x14ac:dyDescent="0.3">
      <c r="A1170" s="7">
        <v>2</v>
      </c>
      <c r="B1170" s="19" t="s">
        <v>226</v>
      </c>
      <c r="C1170" s="181">
        <v>329051.18</v>
      </c>
      <c r="D1170" s="55">
        <v>329051.18</v>
      </c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205"/>
    </row>
    <row r="1171" spans="1:18" s="49" customFormat="1" ht="31.5" customHeight="1" x14ac:dyDescent="0.3">
      <c r="A1171" s="7">
        <v>3</v>
      </c>
      <c r="B1171" s="19" t="s">
        <v>1359</v>
      </c>
      <c r="C1171" s="332">
        <v>2461947.6</v>
      </c>
      <c r="D1171" s="55"/>
      <c r="E1171" s="55"/>
      <c r="F1171" s="55"/>
      <c r="G1171" s="55">
        <v>500</v>
      </c>
      <c r="H1171" s="23">
        <v>2461947.6</v>
      </c>
      <c r="I1171" s="55"/>
      <c r="J1171" s="55"/>
      <c r="K1171" s="55"/>
      <c r="L1171" s="55"/>
      <c r="M1171" s="55"/>
      <c r="N1171" s="55"/>
      <c r="O1171" s="55"/>
      <c r="P1171" s="55"/>
      <c r="Q1171" s="55"/>
      <c r="R1171" s="205"/>
    </row>
    <row r="1172" spans="1:18" x14ac:dyDescent="0.35">
      <c r="A1172" s="9">
        <v>21</v>
      </c>
      <c r="B1172" s="15" t="s">
        <v>71</v>
      </c>
      <c r="C1172" s="152">
        <f>C1173+C1175+C1177</f>
        <v>5103010</v>
      </c>
      <c r="D1172" s="68">
        <f t="shared" ref="D1172:Q1172" si="96">D1173+D1175+D1177</f>
        <v>0</v>
      </c>
      <c r="E1172" s="68">
        <f t="shared" si="96"/>
        <v>0</v>
      </c>
      <c r="F1172" s="68">
        <f t="shared" si="96"/>
        <v>0</v>
      </c>
      <c r="G1172" s="68">
        <f t="shared" si="96"/>
        <v>2017</v>
      </c>
      <c r="H1172" s="68">
        <f t="shared" si="96"/>
        <v>5103010</v>
      </c>
      <c r="I1172" s="68">
        <f t="shared" si="96"/>
        <v>0</v>
      </c>
      <c r="J1172" s="68">
        <f t="shared" si="96"/>
        <v>0</v>
      </c>
      <c r="K1172" s="68">
        <f t="shared" si="96"/>
        <v>0</v>
      </c>
      <c r="L1172" s="68">
        <f t="shared" si="96"/>
        <v>0</v>
      </c>
      <c r="M1172" s="68">
        <f t="shared" si="96"/>
        <v>0</v>
      </c>
      <c r="N1172" s="68">
        <f t="shared" si="96"/>
        <v>0</v>
      </c>
      <c r="O1172" s="68">
        <f t="shared" si="96"/>
        <v>0</v>
      </c>
      <c r="P1172" s="68">
        <f t="shared" si="96"/>
        <v>0</v>
      </c>
      <c r="Q1172" s="68">
        <f t="shared" si="96"/>
        <v>0</v>
      </c>
      <c r="R1172" s="67"/>
    </row>
    <row r="1173" spans="1:18" s="6" customFormat="1" ht="24" customHeight="1" x14ac:dyDescent="0.3">
      <c r="A1173" s="412" t="s">
        <v>370</v>
      </c>
      <c r="B1173" s="413"/>
      <c r="C1173" s="353">
        <f>C1174</f>
        <v>1356080</v>
      </c>
      <c r="D1173" s="56">
        <f t="shared" ref="D1173:Q1173" si="97">D1174</f>
        <v>0</v>
      </c>
      <c r="E1173" s="56">
        <f t="shared" si="97"/>
        <v>0</v>
      </c>
      <c r="F1173" s="56">
        <f t="shared" si="97"/>
        <v>0</v>
      </c>
      <c r="G1173" s="56">
        <f t="shared" si="97"/>
        <v>536</v>
      </c>
      <c r="H1173" s="56">
        <f t="shared" si="97"/>
        <v>1356080</v>
      </c>
      <c r="I1173" s="56">
        <f t="shared" si="97"/>
        <v>0</v>
      </c>
      <c r="J1173" s="56">
        <f t="shared" si="97"/>
        <v>0</v>
      </c>
      <c r="K1173" s="56">
        <f t="shared" si="97"/>
        <v>0</v>
      </c>
      <c r="L1173" s="56">
        <f t="shared" si="97"/>
        <v>0</v>
      </c>
      <c r="M1173" s="56">
        <f t="shared" si="97"/>
        <v>0</v>
      </c>
      <c r="N1173" s="56">
        <f t="shared" si="97"/>
        <v>0</v>
      </c>
      <c r="O1173" s="56">
        <f t="shared" si="97"/>
        <v>0</v>
      </c>
      <c r="P1173" s="56">
        <f t="shared" si="97"/>
        <v>0</v>
      </c>
      <c r="Q1173" s="56">
        <f t="shared" si="97"/>
        <v>0</v>
      </c>
      <c r="R1173" s="42"/>
    </row>
    <row r="1174" spans="1:18" s="6" customFormat="1" ht="24" customHeight="1" x14ac:dyDescent="0.25">
      <c r="A1174" s="7">
        <v>1</v>
      </c>
      <c r="B1174" s="8" t="s">
        <v>1125</v>
      </c>
      <c r="C1174" s="143">
        <v>1356080</v>
      </c>
      <c r="D1174" s="10"/>
      <c r="E1174" s="10"/>
      <c r="F1174" s="10"/>
      <c r="G1174" s="10">
        <v>536</v>
      </c>
      <c r="H1174" s="10">
        <v>1356080</v>
      </c>
      <c r="I1174" s="10"/>
      <c r="J1174" s="10"/>
      <c r="K1174" s="10"/>
      <c r="L1174" s="10"/>
      <c r="M1174" s="10"/>
      <c r="N1174" s="10"/>
      <c r="O1174" s="10"/>
      <c r="P1174" s="10"/>
      <c r="Q1174" s="10"/>
      <c r="R1174" s="42"/>
    </row>
    <row r="1175" spans="1:18" s="6" customFormat="1" ht="24" customHeight="1" x14ac:dyDescent="0.3">
      <c r="A1175" s="412" t="s">
        <v>371</v>
      </c>
      <c r="B1175" s="413"/>
      <c r="C1175" s="353">
        <f>C1176</f>
        <v>1356080</v>
      </c>
      <c r="D1175" s="56">
        <f t="shared" ref="D1175:Q1175" si="98">D1176</f>
        <v>0</v>
      </c>
      <c r="E1175" s="56">
        <f t="shared" si="98"/>
        <v>0</v>
      </c>
      <c r="F1175" s="56">
        <f t="shared" si="98"/>
        <v>0</v>
      </c>
      <c r="G1175" s="56">
        <f t="shared" si="98"/>
        <v>536</v>
      </c>
      <c r="H1175" s="56">
        <f t="shared" si="98"/>
        <v>1356080</v>
      </c>
      <c r="I1175" s="56">
        <f t="shared" si="98"/>
        <v>0</v>
      </c>
      <c r="J1175" s="56">
        <f t="shared" si="98"/>
        <v>0</v>
      </c>
      <c r="K1175" s="56">
        <f t="shared" si="98"/>
        <v>0</v>
      </c>
      <c r="L1175" s="56">
        <f t="shared" si="98"/>
        <v>0</v>
      </c>
      <c r="M1175" s="56">
        <f t="shared" si="98"/>
        <v>0</v>
      </c>
      <c r="N1175" s="56">
        <f t="shared" si="98"/>
        <v>0</v>
      </c>
      <c r="O1175" s="56">
        <f t="shared" si="98"/>
        <v>0</v>
      </c>
      <c r="P1175" s="56">
        <f t="shared" si="98"/>
        <v>0</v>
      </c>
      <c r="Q1175" s="56">
        <f t="shared" si="98"/>
        <v>0</v>
      </c>
      <c r="R1175" s="42"/>
    </row>
    <row r="1176" spans="1:18" s="6" customFormat="1" ht="24" customHeight="1" x14ac:dyDescent="0.35">
      <c r="A1176" s="207">
        <v>1</v>
      </c>
      <c r="B1176" s="208" t="s">
        <v>1126</v>
      </c>
      <c r="C1176" s="180">
        <v>1356080</v>
      </c>
      <c r="D1176" s="77"/>
      <c r="E1176" s="77"/>
      <c r="F1176" s="77"/>
      <c r="G1176" s="77">
        <v>536</v>
      </c>
      <c r="H1176" s="77">
        <v>1356080</v>
      </c>
      <c r="I1176" s="77"/>
      <c r="J1176" s="77"/>
      <c r="K1176" s="77"/>
      <c r="L1176" s="77"/>
      <c r="M1176" s="77"/>
      <c r="N1176" s="77"/>
      <c r="O1176" s="77"/>
      <c r="P1176" s="77"/>
      <c r="Q1176" s="77"/>
      <c r="R1176" s="42"/>
    </row>
    <row r="1177" spans="1:18" s="6" customFormat="1" ht="24" customHeight="1" x14ac:dyDescent="0.3">
      <c r="A1177" s="412" t="s">
        <v>372</v>
      </c>
      <c r="B1177" s="413"/>
      <c r="C1177" s="353">
        <f>C1178+C1179</f>
        <v>2390850</v>
      </c>
      <c r="D1177" s="56">
        <f t="shared" ref="D1177:Q1177" si="99">D1178+D1179</f>
        <v>0</v>
      </c>
      <c r="E1177" s="56">
        <f t="shared" si="99"/>
        <v>0</v>
      </c>
      <c r="F1177" s="56">
        <f t="shared" si="99"/>
        <v>0</v>
      </c>
      <c r="G1177" s="56">
        <f t="shared" si="99"/>
        <v>945</v>
      </c>
      <c r="H1177" s="56">
        <f t="shared" si="99"/>
        <v>2390850</v>
      </c>
      <c r="I1177" s="56">
        <f t="shared" si="99"/>
        <v>0</v>
      </c>
      <c r="J1177" s="56">
        <f t="shared" si="99"/>
        <v>0</v>
      </c>
      <c r="K1177" s="56">
        <f t="shared" si="99"/>
        <v>0</v>
      </c>
      <c r="L1177" s="56">
        <f t="shared" si="99"/>
        <v>0</v>
      </c>
      <c r="M1177" s="56">
        <f t="shared" si="99"/>
        <v>0</v>
      </c>
      <c r="N1177" s="56">
        <f t="shared" si="99"/>
        <v>0</v>
      </c>
      <c r="O1177" s="56">
        <f t="shared" si="99"/>
        <v>0</v>
      </c>
      <c r="P1177" s="56">
        <f t="shared" si="99"/>
        <v>0</v>
      </c>
      <c r="Q1177" s="56">
        <f t="shared" si="99"/>
        <v>0</v>
      </c>
      <c r="R1177" s="42"/>
    </row>
    <row r="1178" spans="1:18" s="6" customFormat="1" ht="24" customHeight="1" x14ac:dyDescent="0.25">
      <c r="A1178" s="7">
        <v>1</v>
      </c>
      <c r="B1178" s="8" t="s">
        <v>1127</v>
      </c>
      <c r="C1178" s="143">
        <v>1110670</v>
      </c>
      <c r="D1178" s="10"/>
      <c r="E1178" s="10"/>
      <c r="F1178" s="10"/>
      <c r="G1178" s="10">
        <v>439</v>
      </c>
      <c r="H1178" s="10">
        <v>1110670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42"/>
    </row>
    <row r="1179" spans="1:18" s="6" customFormat="1" ht="24" customHeight="1" x14ac:dyDescent="0.25">
      <c r="A1179" s="7">
        <v>2</v>
      </c>
      <c r="B1179" s="8" t="s">
        <v>1128</v>
      </c>
      <c r="C1179" s="143">
        <v>1280180</v>
      </c>
      <c r="D1179" s="10"/>
      <c r="E1179" s="10"/>
      <c r="F1179" s="10"/>
      <c r="G1179" s="10">
        <v>506</v>
      </c>
      <c r="H1179" s="10">
        <v>1280180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42"/>
    </row>
    <row r="1180" spans="1:18" s="6" customFormat="1" ht="24" customHeight="1" x14ac:dyDescent="0.3">
      <c r="A1180" s="9">
        <v>22</v>
      </c>
      <c r="B1180" s="15" t="s">
        <v>72</v>
      </c>
      <c r="C1180" s="152">
        <f>C1181+C1183+C1186</f>
        <v>14851200</v>
      </c>
      <c r="D1180" s="68">
        <f t="shared" ref="D1180:Q1180" si="100">D1181+D1183+D1186</f>
        <v>3600000</v>
      </c>
      <c r="E1180" s="68">
        <f t="shared" si="100"/>
        <v>0</v>
      </c>
      <c r="F1180" s="68">
        <f t="shared" si="100"/>
        <v>0</v>
      </c>
      <c r="G1180" s="68">
        <f t="shared" si="100"/>
        <v>0</v>
      </c>
      <c r="H1180" s="68">
        <f t="shared" si="100"/>
        <v>0</v>
      </c>
      <c r="I1180" s="68">
        <f t="shared" si="100"/>
        <v>0</v>
      </c>
      <c r="J1180" s="68">
        <f t="shared" si="100"/>
        <v>0</v>
      </c>
      <c r="K1180" s="68">
        <f t="shared" si="100"/>
        <v>4688</v>
      </c>
      <c r="L1180" s="68">
        <f t="shared" si="100"/>
        <v>1875200</v>
      </c>
      <c r="M1180" s="68">
        <f t="shared" si="100"/>
        <v>0</v>
      </c>
      <c r="N1180" s="68">
        <f t="shared" si="100"/>
        <v>0</v>
      </c>
      <c r="O1180" s="68">
        <f t="shared" si="100"/>
        <v>4688</v>
      </c>
      <c r="P1180" s="68">
        <f t="shared" si="100"/>
        <v>9376000</v>
      </c>
      <c r="Q1180" s="68">
        <f t="shared" si="100"/>
        <v>0</v>
      </c>
      <c r="R1180" s="42"/>
    </row>
    <row r="1181" spans="1:18" s="42" customFormat="1" ht="24" customHeight="1" x14ac:dyDescent="0.3">
      <c r="A1181" s="209" t="s">
        <v>1464</v>
      </c>
      <c r="B1181" s="390"/>
      <c r="C1181" s="331">
        <f>C1182</f>
        <v>1948800</v>
      </c>
      <c r="D1181" s="138">
        <f t="shared" ref="D1181:Q1181" si="101">D1182</f>
        <v>0</v>
      </c>
      <c r="E1181" s="138">
        <f t="shared" si="101"/>
        <v>0</v>
      </c>
      <c r="F1181" s="138">
        <f t="shared" si="101"/>
        <v>0</v>
      </c>
      <c r="G1181" s="138">
        <f t="shared" si="101"/>
        <v>0</v>
      </c>
      <c r="H1181" s="138">
        <f t="shared" si="101"/>
        <v>0</v>
      </c>
      <c r="I1181" s="138">
        <f t="shared" si="101"/>
        <v>0</v>
      </c>
      <c r="J1181" s="138">
        <f t="shared" si="101"/>
        <v>0</v>
      </c>
      <c r="K1181" s="138">
        <f t="shared" si="101"/>
        <v>812</v>
      </c>
      <c r="L1181" s="138">
        <f t="shared" si="101"/>
        <v>324800</v>
      </c>
      <c r="M1181" s="138">
        <f t="shared" si="101"/>
        <v>0</v>
      </c>
      <c r="N1181" s="138">
        <f t="shared" si="101"/>
        <v>0</v>
      </c>
      <c r="O1181" s="138">
        <f t="shared" si="101"/>
        <v>812</v>
      </c>
      <c r="P1181" s="138">
        <f t="shared" si="101"/>
        <v>1624000</v>
      </c>
      <c r="Q1181" s="138">
        <f t="shared" si="101"/>
        <v>0</v>
      </c>
    </row>
    <row r="1182" spans="1:18" s="42" customFormat="1" ht="24" customHeight="1" x14ac:dyDescent="0.35">
      <c r="A1182" s="210">
        <v>1</v>
      </c>
      <c r="B1182" s="122" t="s">
        <v>399</v>
      </c>
      <c r="C1182" s="332">
        <f>L1182+P1182</f>
        <v>1948800</v>
      </c>
      <c r="D1182" s="309"/>
      <c r="E1182" s="69"/>
      <c r="F1182" s="69"/>
      <c r="G1182" s="69"/>
      <c r="H1182" s="69"/>
      <c r="I1182" s="69"/>
      <c r="J1182" s="69"/>
      <c r="K1182" s="69">
        <v>812</v>
      </c>
      <c r="L1182" s="69">
        <f>K1182*400</f>
        <v>324800</v>
      </c>
      <c r="M1182" s="69"/>
      <c r="N1182" s="69"/>
      <c r="O1182" s="69">
        <v>812</v>
      </c>
      <c r="P1182" s="69">
        <f>O1182*2000</f>
        <v>1624000</v>
      </c>
      <c r="Q1182" s="69"/>
    </row>
    <row r="1183" spans="1:18" s="42" customFormat="1" ht="24" customHeight="1" x14ac:dyDescent="0.3">
      <c r="A1183" s="209" t="s">
        <v>1463</v>
      </c>
      <c r="B1183" s="390"/>
      <c r="C1183" s="360">
        <f>C1184+C1185</f>
        <v>1953600</v>
      </c>
      <c r="D1183" s="138">
        <f t="shared" ref="D1183:Q1183" si="102">D1184+D1185</f>
        <v>0</v>
      </c>
      <c r="E1183" s="138">
        <f t="shared" si="102"/>
        <v>0</v>
      </c>
      <c r="F1183" s="138">
        <f t="shared" si="102"/>
        <v>0</v>
      </c>
      <c r="G1183" s="138">
        <f t="shared" si="102"/>
        <v>0</v>
      </c>
      <c r="H1183" s="138">
        <f t="shared" si="102"/>
        <v>0</v>
      </c>
      <c r="I1183" s="138">
        <f t="shared" si="102"/>
        <v>0</v>
      </c>
      <c r="J1183" s="138">
        <f t="shared" si="102"/>
        <v>0</v>
      </c>
      <c r="K1183" s="138">
        <f t="shared" si="102"/>
        <v>814</v>
      </c>
      <c r="L1183" s="138">
        <f t="shared" si="102"/>
        <v>325600</v>
      </c>
      <c r="M1183" s="138">
        <f t="shared" si="102"/>
        <v>0</v>
      </c>
      <c r="N1183" s="138">
        <f t="shared" si="102"/>
        <v>0</v>
      </c>
      <c r="O1183" s="138">
        <f t="shared" si="102"/>
        <v>814</v>
      </c>
      <c r="P1183" s="138">
        <f t="shared" si="102"/>
        <v>1628000</v>
      </c>
      <c r="Q1183" s="138">
        <f t="shared" si="102"/>
        <v>0</v>
      </c>
    </row>
    <row r="1184" spans="1:18" s="42" customFormat="1" ht="23.25" customHeight="1" x14ac:dyDescent="0.25">
      <c r="A1184" s="210">
        <v>1</v>
      </c>
      <c r="B1184" s="122" t="s">
        <v>401</v>
      </c>
      <c r="C1184" s="181">
        <f>L1184+P1184</f>
        <v>960000</v>
      </c>
      <c r="D1184" s="126"/>
      <c r="E1184" s="55"/>
      <c r="F1184" s="55"/>
      <c r="G1184" s="55"/>
      <c r="H1184" s="55"/>
      <c r="I1184" s="55"/>
      <c r="J1184" s="55"/>
      <c r="K1184" s="55">
        <f>O1184</f>
        <v>400</v>
      </c>
      <c r="L1184" s="55">
        <f>K1184*400</f>
        <v>160000</v>
      </c>
      <c r="M1184" s="55"/>
      <c r="N1184" s="55"/>
      <c r="O1184" s="55">
        <v>400</v>
      </c>
      <c r="P1184" s="55">
        <f>O1184*2000</f>
        <v>800000</v>
      </c>
      <c r="Q1184" s="55"/>
    </row>
    <row r="1185" spans="1:18" s="42" customFormat="1" ht="23.25" customHeight="1" x14ac:dyDescent="0.25">
      <c r="A1185" s="210">
        <v>2</v>
      </c>
      <c r="B1185" s="122" t="s">
        <v>392</v>
      </c>
      <c r="C1185" s="181">
        <f>L1185+P1185</f>
        <v>993600</v>
      </c>
      <c r="D1185" s="126"/>
      <c r="E1185" s="55"/>
      <c r="F1185" s="55"/>
      <c r="G1185" s="55"/>
      <c r="H1185" s="55"/>
      <c r="I1185" s="55"/>
      <c r="J1185" s="55"/>
      <c r="K1185" s="55">
        <f>O1185</f>
        <v>414</v>
      </c>
      <c r="L1185" s="55">
        <f>K1185*400</f>
        <v>165600</v>
      </c>
      <c r="M1185" s="55"/>
      <c r="N1185" s="55"/>
      <c r="O1185" s="55">
        <v>414</v>
      </c>
      <c r="P1185" s="55">
        <f>O1185*2000</f>
        <v>828000</v>
      </c>
      <c r="Q1185" s="55"/>
    </row>
    <row r="1186" spans="1:18" s="110" customFormat="1" ht="24" customHeight="1" x14ac:dyDescent="0.3">
      <c r="A1186" s="209" t="s">
        <v>1465</v>
      </c>
      <c r="B1186" s="390"/>
      <c r="C1186" s="331">
        <f t="shared" ref="C1186:Q1186" si="103">SUM(C1187:C1197)</f>
        <v>10948800</v>
      </c>
      <c r="D1186" s="138">
        <f t="shared" si="103"/>
        <v>3600000</v>
      </c>
      <c r="E1186" s="138">
        <f t="shared" si="103"/>
        <v>0</v>
      </c>
      <c r="F1186" s="138">
        <f t="shared" si="103"/>
        <v>0</v>
      </c>
      <c r="G1186" s="138">
        <f t="shared" si="103"/>
        <v>0</v>
      </c>
      <c r="H1186" s="138">
        <f t="shared" si="103"/>
        <v>0</v>
      </c>
      <c r="I1186" s="138">
        <f t="shared" si="103"/>
        <v>0</v>
      </c>
      <c r="J1186" s="138">
        <f t="shared" si="103"/>
        <v>0</v>
      </c>
      <c r="K1186" s="138">
        <f t="shared" si="103"/>
        <v>3062</v>
      </c>
      <c r="L1186" s="138">
        <f t="shared" si="103"/>
        <v>1224800</v>
      </c>
      <c r="M1186" s="138">
        <f t="shared" si="103"/>
        <v>0</v>
      </c>
      <c r="N1186" s="138">
        <f t="shared" si="103"/>
        <v>0</v>
      </c>
      <c r="O1186" s="138">
        <f t="shared" si="103"/>
        <v>3062</v>
      </c>
      <c r="P1186" s="138">
        <f t="shared" si="103"/>
        <v>6124000</v>
      </c>
      <c r="Q1186" s="138">
        <f t="shared" si="103"/>
        <v>0</v>
      </c>
    </row>
    <row r="1187" spans="1:18" s="111" customFormat="1" ht="25.5" customHeight="1" x14ac:dyDescent="0.25">
      <c r="A1187" s="210">
        <v>1</v>
      </c>
      <c r="B1187" s="122" t="s">
        <v>397</v>
      </c>
      <c r="C1187" s="332">
        <f>D1187+L1187+P1187</f>
        <v>720000</v>
      </c>
      <c r="D1187" s="55">
        <v>720000</v>
      </c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</row>
    <row r="1188" spans="1:18" s="111" customFormat="1" ht="25.5" customHeight="1" x14ac:dyDescent="0.25">
      <c r="A1188" s="13">
        <v>2</v>
      </c>
      <c r="B1188" s="122" t="s">
        <v>391</v>
      </c>
      <c r="C1188" s="332">
        <f t="shared" ref="C1188:C1197" si="104">D1188+L1188+P1188</f>
        <v>720000</v>
      </c>
      <c r="D1188" s="55">
        <v>720000</v>
      </c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</row>
    <row r="1189" spans="1:18" s="111" customFormat="1" ht="25.5" customHeight="1" x14ac:dyDescent="0.25">
      <c r="A1189" s="13">
        <v>3</v>
      </c>
      <c r="B1189" s="122" t="s">
        <v>393</v>
      </c>
      <c r="C1189" s="332">
        <f t="shared" si="104"/>
        <v>993600</v>
      </c>
      <c r="D1189" s="55"/>
      <c r="E1189" s="55"/>
      <c r="F1189" s="55"/>
      <c r="G1189" s="55"/>
      <c r="H1189" s="55"/>
      <c r="I1189" s="55"/>
      <c r="J1189" s="55"/>
      <c r="K1189" s="55">
        <f>O1189</f>
        <v>414</v>
      </c>
      <c r="L1189" s="55">
        <f>K1189*400</f>
        <v>165600</v>
      </c>
      <c r="M1189" s="55"/>
      <c r="N1189" s="55"/>
      <c r="O1189" s="55">
        <v>414</v>
      </c>
      <c r="P1189" s="55">
        <f>O1189*2000</f>
        <v>828000</v>
      </c>
      <c r="Q1189" s="55"/>
    </row>
    <row r="1190" spans="1:18" s="111" customFormat="1" ht="25.5" customHeight="1" x14ac:dyDescent="0.25">
      <c r="A1190" s="13">
        <v>4</v>
      </c>
      <c r="B1190" s="122" t="s">
        <v>394</v>
      </c>
      <c r="C1190" s="332">
        <f t="shared" si="104"/>
        <v>993600</v>
      </c>
      <c r="D1190" s="55"/>
      <c r="E1190" s="55"/>
      <c r="F1190" s="55"/>
      <c r="G1190" s="55"/>
      <c r="H1190" s="55"/>
      <c r="I1190" s="55"/>
      <c r="J1190" s="55"/>
      <c r="K1190" s="55">
        <f t="shared" ref="K1190:K1195" si="105">O1190</f>
        <v>414</v>
      </c>
      <c r="L1190" s="55">
        <f t="shared" ref="L1190:L1195" si="106">K1190*400</f>
        <v>165600</v>
      </c>
      <c r="M1190" s="55"/>
      <c r="N1190" s="55"/>
      <c r="O1190" s="55">
        <v>414</v>
      </c>
      <c r="P1190" s="55">
        <f t="shared" ref="P1190:P1195" si="107">O1190*2000</f>
        <v>828000</v>
      </c>
      <c r="Q1190" s="55"/>
    </row>
    <row r="1191" spans="1:18" s="111" customFormat="1" ht="25.5" customHeight="1" x14ac:dyDescent="0.25">
      <c r="A1191" s="13">
        <v>5</v>
      </c>
      <c r="B1191" s="122" t="s">
        <v>395</v>
      </c>
      <c r="C1191" s="332">
        <f t="shared" si="104"/>
        <v>1948800</v>
      </c>
      <c r="D1191" s="55"/>
      <c r="E1191" s="55"/>
      <c r="F1191" s="55"/>
      <c r="G1191" s="55"/>
      <c r="H1191" s="55"/>
      <c r="I1191" s="55"/>
      <c r="J1191" s="55"/>
      <c r="K1191" s="55">
        <f t="shared" si="105"/>
        <v>812</v>
      </c>
      <c r="L1191" s="55">
        <f t="shared" si="106"/>
        <v>324800</v>
      </c>
      <c r="M1191" s="55"/>
      <c r="N1191" s="55"/>
      <c r="O1191" s="55">
        <v>812</v>
      </c>
      <c r="P1191" s="55">
        <f t="shared" si="107"/>
        <v>1624000</v>
      </c>
      <c r="Q1191" s="55"/>
    </row>
    <row r="1192" spans="1:18" s="111" customFormat="1" ht="25.5" customHeight="1" x14ac:dyDescent="0.25">
      <c r="A1192" s="13">
        <v>6</v>
      </c>
      <c r="B1192" s="122" t="s">
        <v>396</v>
      </c>
      <c r="C1192" s="332">
        <f t="shared" si="104"/>
        <v>720000</v>
      </c>
      <c r="D1192" s="55">
        <v>720000</v>
      </c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</row>
    <row r="1193" spans="1:18" s="111" customFormat="1" ht="25.5" customHeight="1" x14ac:dyDescent="0.25">
      <c r="A1193" s="13">
        <v>7</v>
      </c>
      <c r="B1193" s="122" t="s">
        <v>398</v>
      </c>
      <c r="C1193" s="332">
        <f t="shared" si="104"/>
        <v>993600</v>
      </c>
      <c r="D1193" s="55"/>
      <c r="E1193" s="55"/>
      <c r="F1193" s="55"/>
      <c r="G1193" s="55"/>
      <c r="H1193" s="55"/>
      <c r="I1193" s="55"/>
      <c r="J1193" s="55"/>
      <c r="K1193" s="55">
        <f t="shared" si="105"/>
        <v>414</v>
      </c>
      <c r="L1193" s="55">
        <f t="shared" si="106"/>
        <v>165600</v>
      </c>
      <c r="M1193" s="55"/>
      <c r="N1193" s="55"/>
      <c r="O1193" s="55">
        <v>414</v>
      </c>
      <c r="P1193" s="55">
        <f t="shared" si="107"/>
        <v>828000</v>
      </c>
      <c r="Q1193" s="55"/>
    </row>
    <row r="1194" spans="1:18" s="111" customFormat="1" ht="25.5" customHeight="1" x14ac:dyDescent="0.25">
      <c r="A1194" s="13">
        <v>8</v>
      </c>
      <c r="B1194" s="122" t="s">
        <v>1601</v>
      </c>
      <c r="C1194" s="332">
        <f t="shared" si="104"/>
        <v>979200</v>
      </c>
      <c r="D1194" s="55"/>
      <c r="E1194" s="55"/>
      <c r="F1194" s="55"/>
      <c r="G1194" s="55"/>
      <c r="H1194" s="55"/>
      <c r="I1194" s="55"/>
      <c r="J1194" s="55"/>
      <c r="K1194" s="55">
        <f t="shared" si="105"/>
        <v>408</v>
      </c>
      <c r="L1194" s="55">
        <f t="shared" si="106"/>
        <v>163200</v>
      </c>
      <c r="M1194" s="55"/>
      <c r="N1194" s="55"/>
      <c r="O1194" s="55">
        <v>408</v>
      </c>
      <c r="P1194" s="55">
        <f t="shared" si="107"/>
        <v>816000</v>
      </c>
      <c r="Q1194" s="55"/>
    </row>
    <row r="1195" spans="1:18" s="111" customFormat="1" ht="25.5" customHeight="1" x14ac:dyDescent="0.25">
      <c r="A1195" s="13">
        <v>9</v>
      </c>
      <c r="B1195" s="122" t="s">
        <v>400</v>
      </c>
      <c r="C1195" s="332">
        <f t="shared" si="104"/>
        <v>1440000</v>
      </c>
      <c r="D1195" s="55"/>
      <c r="E1195" s="55"/>
      <c r="F1195" s="55"/>
      <c r="G1195" s="55"/>
      <c r="H1195" s="55"/>
      <c r="I1195" s="55"/>
      <c r="J1195" s="55"/>
      <c r="K1195" s="55">
        <f t="shared" si="105"/>
        <v>600</v>
      </c>
      <c r="L1195" s="55">
        <f t="shared" si="106"/>
        <v>240000</v>
      </c>
      <c r="M1195" s="55"/>
      <c r="N1195" s="55"/>
      <c r="O1195" s="55">
        <v>600</v>
      </c>
      <c r="P1195" s="55">
        <f t="shared" si="107"/>
        <v>1200000</v>
      </c>
      <c r="Q1195" s="55"/>
    </row>
    <row r="1196" spans="1:18" s="111" customFormat="1" ht="25.5" customHeight="1" x14ac:dyDescent="0.25">
      <c r="A1196" s="13">
        <v>10</v>
      </c>
      <c r="B1196" s="122" t="s">
        <v>402</v>
      </c>
      <c r="C1196" s="332">
        <f t="shared" si="104"/>
        <v>720000</v>
      </c>
      <c r="D1196" s="55">
        <v>720000</v>
      </c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</row>
    <row r="1197" spans="1:18" s="111" customFormat="1" ht="25.5" customHeight="1" x14ac:dyDescent="0.25">
      <c r="A1197" s="13">
        <v>11</v>
      </c>
      <c r="B1197" s="122" t="s">
        <v>403</v>
      </c>
      <c r="C1197" s="332">
        <f t="shared" si="104"/>
        <v>720000</v>
      </c>
      <c r="D1197" s="55">
        <v>720000</v>
      </c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</row>
    <row r="1198" spans="1:18" s="6" customFormat="1" ht="23.25" customHeight="1" x14ac:dyDescent="0.3">
      <c r="A1198" s="9">
        <v>23</v>
      </c>
      <c r="B1198" s="15" t="s">
        <v>73</v>
      </c>
      <c r="C1198" s="340">
        <f>C1199</f>
        <v>13496089.079999998</v>
      </c>
      <c r="D1198" s="17">
        <f t="shared" ref="D1198:Q1198" si="108">D1199</f>
        <v>176095</v>
      </c>
      <c r="E1198" s="17">
        <f t="shared" si="108"/>
        <v>0</v>
      </c>
      <c r="F1198" s="17">
        <f t="shared" si="108"/>
        <v>0</v>
      </c>
      <c r="G1198" s="17">
        <f t="shared" si="108"/>
        <v>435</v>
      </c>
      <c r="H1198" s="17">
        <f t="shared" si="108"/>
        <v>1556430</v>
      </c>
      <c r="I1198" s="17">
        <f t="shared" si="108"/>
        <v>0</v>
      </c>
      <c r="J1198" s="17">
        <f t="shared" si="108"/>
        <v>0</v>
      </c>
      <c r="K1198" s="17">
        <f t="shared" si="108"/>
        <v>1529.3</v>
      </c>
      <c r="L1198" s="17">
        <f t="shared" si="108"/>
        <v>437379.8</v>
      </c>
      <c r="M1198" s="17">
        <f t="shared" si="108"/>
        <v>236.8</v>
      </c>
      <c r="N1198" s="17">
        <f t="shared" si="108"/>
        <v>3106.44</v>
      </c>
      <c r="O1198" s="17">
        <f t="shared" si="108"/>
        <v>1529.3</v>
      </c>
      <c r="P1198" s="17">
        <f t="shared" si="108"/>
        <v>437379.8</v>
      </c>
      <c r="Q1198" s="17">
        <f t="shared" si="108"/>
        <v>10885698.039999999</v>
      </c>
      <c r="R1198" s="42"/>
    </row>
    <row r="1199" spans="1:18" s="90" customFormat="1" ht="23.25" customHeight="1" x14ac:dyDescent="0.3">
      <c r="A1199" s="57" t="s">
        <v>1644</v>
      </c>
      <c r="B1199" s="390"/>
      <c r="C1199" s="360">
        <f>SUM(C1200:C1204)</f>
        <v>13496089.079999998</v>
      </c>
      <c r="D1199" s="138">
        <f t="shared" ref="D1199:Q1199" si="109">SUM(D1200:D1204)</f>
        <v>176095</v>
      </c>
      <c r="E1199" s="138">
        <f t="shared" si="109"/>
        <v>0</v>
      </c>
      <c r="F1199" s="138">
        <f t="shared" si="109"/>
        <v>0</v>
      </c>
      <c r="G1199" s="138">
        <f t="shared" si="109"/>
        <v>435</v>
      </c>
      <c r="H1199" s="138">
        <f t="shared" si="109"/>
        <v>1556430</v>
      </c>
      <c r="I1199" s="138">
        <f t="shared" si="109"/>
        <v>0</v>
      </c>
      <c r="J1199" s="138">
        <f t="shared" si="109"/>
        <v>0</v>
      </c>
      <c r="K1199" s="138">
        <f t="shared" si="109"/>
        <v>1529.3</v>
      </c>
      <c r="L1199" s="138">
        <f t="shared" si="109"/>
        <v>437379.8</v>
      </c>
      <c r="M1199" s="138">
        <f t="shared" si="109"/>
        <v>236.8</v>
      </c>
      <c r="N1199" s="138">
        <f t="shared" si="109"/>
        <v>3106.44</v>
      </c>
      <c r="O1199" s="138">
        <f t="shared" si="109"/>
        <v>1529.3</v>
      </c>
      <c r="P1199" s="138">
        <f t="shared" si="109"/>
        <v>437379.8</v>
      </c>
      <c r="Q1199" s="138">
        <f t="shared" si="109"/>
        <v>10885698.039999999</v>
      </c>
      <c r="R1199" s="110"/>
    </row>
    <row r="1200" spans="1:18" s="6" customFormat="1" ht="21.75" customHeight="1" x14ac:dyDescent="0.25">
      <c r="A1200" s="211">
        <v>1</v>
      </c>
      <c r="B1200" s="19" t="s">
        <v>1353</v>
      </c>
      <c r="C1200" s="332">
        <f>H1200+L1200+P1200</f>
        <v>765184</v>
      </c>
      <c r="D1200" s="55"/>
      <c r="E1200" s="55"/>
      <c r="F1200" s="55"/>
      <c r="G1200" s="55">
        <v>140</v>
      </c>
      <c r="H1200" s="55">
        <v>500920</v>
      </c>
      <c r="I1200" s="55"/>
      <c r="J1200" s="55"/>
      <c r="K1200" s="55">
        <v>462</v>
      </c>
      <c r="L1200" s="55">
        <v>132132</v>
      </c>
      <c r="M1200" s="55"/>
      <c r="N1200" s="55"/>
      <c r="O1200" s="55">
        <v>462</v>
      </c>
      <c r="P1200" s="55">
        <v>132132</v>
      </c>
      <c r="Q1200" s="55"/>
      <c r="R1200" s="42"/>
    </row>
    <row r="1201" spans="1:18" s="6" customFormat="1" ht="23.25" customHeight="1" x14ac:dyDescent="0.25">
      <c r="A1201" s="211">
        <v>2</v>
      </c>
      <c r="B1201" s="19" t="s">
        <v>1352</v>
      </c>
      <c r="C1201" s="332">
        <f>H1201+L1201+P1201</f>
        <v>765184</v>
      </c>
      <c r="D1201" s="55"/>
      <c r="E1201" s="55"/>
      <c r="F1201" s="55"/>
      <c r="G1201" s="55">
        <v>140</v>
      </c>
      <c r="H1201" s="55">
        <v>500920</v>
      </c>
      <c r="I1201" s="55"/>
      <c r="J1201" s="55"/>
      <c r="K1201" s="55">
        <v>462</v>
      </c>
      <c r="L1201" s="55">
        <v>132132</v>
      </c>
      <c r="M1201" s="55"/>
      <c r="N1201" s="55"/>
      <c r="O1201" s="55">
        <v>462</v>
      </c>
      <c r="P1201" s="55">
        <v>132132</v>
      </c>
      <c r="Q1201" s="55"/>
      <c r="R1201" s="42"/>
    </row>
    <row r="1202" spans="1:18" s="6" customFormat="1" ht="23.25" customHeight="1" x14ac:dyDescent="0.25">
      <c r="A1202" s="211">
        <v>3</v>
      </c>
      <c r="B1202" s="19" t="s">
        <v>1354</v>
      </c>
      <c r="C1202" s="332">
        <f>H1202+N1202</f>
        <v>555625.48</v>
      </c>
      <c r="D1202" s="55"/>
      <c r="E1202" s="55"/>
      <c r="F1202" s="55"/>
      <c r="G1202" s="55">
        <v>155</v>
      </c>
      <c r="H1202" s="55">
        <v>554590</v>
      </c>
      <c r="I1202" s="55"/>
      <c r="J1202" s="55"/>
      <c r="K1202" s="55"/>
      <c r="L1202" s="55"/>
      <c r="M1202" s="55">
        <v>73.400000000000006</v>
      </c>
      <c r="N1202" s="23">
        <v>1035.48</v>
      </c>
      <c r="O1202" s="55"/>
      <c r="P1202" s="55"/>
      <c r="Q1202" s="55"/>
      <c r="R1202" s="42"/>
    </row>
    <row r="1203" spans="1:18" s="6" customFormat="1" ht="23.25" customHeight="1" x14ac:dyDescent="0.25">
      <c r="A1203" s="211">
        <v>4</v>
      </c>
      <c r="B1203" s="19" t="s">
        <v>227</v>
      </c>
      <c r="C1203" s="332">
        <f>D1203+L1203+N1203+P1203+Q1203</f>
        <v>721501.48</v>
      </c>
      <c r="D1203" s="55">
        <v>77044.399999999994</v>
      </c>
      <c r="E1203" s="55"/>
      <c r="F1203" s="55"/>
      <c r="G1203" s="55"/>
      <c r="H1203" s="55"/>
      <c r="I1203" s="55"/>
      <c r="J1203" s="55"/>
      <c r="K1203" s="55">
        <v>155.30000000000001</v>
      </c>
      <c r="L1203" s="55">
        <v>44415.8</v>
      </c>
      <c r="M1203" s="55">
        <v>73.400000000000006</v>
      </c>
      <c r="N1203" s="55">
        <v>1035.48</v>
      </c>
      <c r="O1203" s="55">
        <v>155.30000000000001</v>
      </c>
      <c r="P1203" s="55">
        <v>44415.8</v>
      </c>
      <c r="Q1203" s="55">
        <v>554590</v>
      </c>
      <c r="R1203" s="42"/>
    </row>
    <row r="1204" spans="1:18" s="6" customFormat="1" ht="23.25" customHeight="1" x14ac:dyDescent="0.25">
      <c r="A1204" s="211">
        <v>5</v>
      </c>
      <c r="B1204" s="19" t="s">
        <v>228</v>
      </c>
      <c r="C1204" s="332">
        <f>D1204+L1204+N1204+P1204+Q1204</f>
        <v>10688594.119999999</v>
      </c>
      <c r="D1204" s="55">
        <v>99050.6</v>
      </c>
      <c r="E1204" s="55"/>
      <c r="F1204" s="55"/>
      <c r="G1204" s="55"/>
      <c r="H1204" s="55"/>
      <c r="I1204" s="55"/>
      <c r="J1204" s="55"/>
      <c r="K1204" s="55">
        <v>450</v>
      </c>
      <c r="L1204" s="55">
        <v>128700</v>
      </c>
      <c r="M1204" s="55">
        <v>90</v>
      </c>
      <c r="N1204" s="23">
        <v>1035.48</v>
      </c>
      <c r="O1204" s="55">
        <v>450</v>
      </c>
      <c r="P1204" s="55">
        <v>128700</v>
      </c>
      <c r="Q1204" s="55">
        <v>10331108.039999999</v>
      </c>
      <c r="R1204" s="42"/>
    </row>
    <row r="1205" spans="1:18" s="6" customFormat="1" ht="23.25" customHeight="1" x14ac:dyDescent="0.3">
      <c r="A1205" s="9">
        <v>24</v>
      </c>
      <c r="B1205" s="15" t="s">
        <v>74</v>
      </c>
      <c r="C1205" s="152">
        <f>C1206+C1209+C1216</f>
        <v>41013170</v>
      </c>
      <c r="D1205" s="68">
        <f t="shared" ref="D1205:Q1205" si="110">D1206+D1209+D1216</f>
        <v>9829116</v>
      </c>
      <c r="E1205" s="68">
        <f t="shared" si="110"/>
        <v>0</v>
      </c>
      <c r="F1205" s="68">
        <f t="shared" si="110"/>
        <v>0</v>
      </c>
      <c r="G1205" s="68">
        <f t="shared" si="110"/>
        <v>9038.2999999999993</v>
      </c>
      <c r="H1205" s="68">
        <f t="shared" si="110"/>
        <v>27501313</v>
      </c>
      <c r="I1205" s="68">
        <f t="shared" si="110"/>
        <v>933.2</v>
      </c>
      <c r="J1205" s="68">
        <f t="shared" si="110"/>
        <v>371638</v>
      </c>
      <c r="K1205" s="68">
        <f t="shared" si="110"/>
        <v>720.3</v>
      </c>
      <c r="L1205" s="68">
        <f t="shared" si="110"/>
        <v>709488</v>
      </c>
      <c r="M1205" s="68">
        <f t="shared" si="110"/>
        <v>1405.9</v>
      </c>
      <c r="N1205" s="68">
        <f t="shared" si="110"/>
        <v>1455781</v>
      </c>
      <c r="O1205" s="68">
        <f t="shared" si="110"/>
        <v>465</v>
      </c>
      <c r="P1205" s="68">
        <f t="shared" si="110"/>
        <v>1145834</v>
      </c>
      <c r="Q1205" s="68">
        <f t="shared" si="110"/>
        <v>0</v>
      </c>
      <c r="R1205" s="42"/>
    </row>
    <row r="1206" spans="1:18" s="6" customFormat="1" ht="23.25" customHeight="1" x14ac:dyDescent="0.3">
      <c r="A1206" s="15" t="s">
        <v>1189</v>
      </c>
      <c r="B1206" s="213"/>
      <c r="C1206" s="336">
        <f t="shared" ref="C1206:Q1206" si="111">SUM(C1207:C1208)</f>
        <v>2225107</v>
      </c>
      <c r="D1206" s="145">
        <f t="shared" si="111"/>
        <v>0</v>
      </c>
      <c r="E1206" s="145">
        <f t="shared" si="111"/>
        <v>0</v>
      </c>
      <c r="F1206" s="145">
        <f t="shared" si="111"/>
        <v>0</v>
      </c>
      <c r="G1206" s="145">
        <f t="shared" si="111"/>
        <v>731.2</v>
      </c>
      <c r="H1206" s="145">
        <f t="shared" si="111"/>
        <v>2225107</v>
      </c>
      <c r="I1206" s="145">
        <f t="shared" si="111"/>
        <v>0</v>
      </c>
      <c r="J1206" s="145">
        <f t="shared" si="111"/>
        <v>0</v>
      </c>
      <c r="K1206" s="145">
        <f t="shared" si="111"/>
        <v>0</v>
      </c>
      <c r="L1206" s="145">
        <f t="shared" si="111"/>
        <v>0</v>
      </c>
      <c r="M1206" s="145">
        <f t="shared" si="111"/>
        <v>0</v>
      </c>
      <c r="N1206" s="145">
        <f t="shared" si="111"/>
        <v>0</v>
      </c>
      <c r="O1206" s="145">
        <f t="shared" si="111"/>
        <v>0</v>
      </c>
      <c r="P1206" s="145">
        <f t="shared" si="111"/>
        <v>0</v>
      </c>
      <c r="Q1206" s="145">
        <f t="shared" si="111"/>
        <v>0</v>
      </c>
      <c r="R1206" s="42"/>
    </row>
    <row r="1207" spans="1:18" s="6" customFormat="1" ht="24.75" customHeight="1" x14ac:dyDescent="0.25">
      <c r="A1207" s="7">
        <v>1</v>
      </c>
      <c r="B1207" s="19" t="s">
        <v>230</v>
      </c>
      <c r="C1207" s="334">
        <f>H1207</f>
        <v>1449728</v>
      </c>
      <c r="D1207" s="24"/>
      <c r="E1207" s="24"/>
      <c r="F1207" s="24"/>
      <c r="G1207" s="24">
        <v>476.4</v>
      </c>
      <c r="H1207" s="24">
        <v>1449728</v>
      </c>
      <c r="I1207" s="24"/>
      <c r="J1207" s="24"/>
      <c r="K1207" s="24"/>
      <c r="L1207" s="24"/>
      <c r="M1207" s="24"/>
      <c r="N1207" s="24"/>
      <c r="O1207" s="24"/>
      <c r="P1207" s="24"/>
      <c r="Q1207" s="24"/>
      <c r="R1207" s="42"/>
    </row>
    <row r="1208" spans="1:18" s="6" customFormat="1" ht="24.75" customHeight="1" x14ac:dyDescent="0.25">
      <c r="A1208" s="7">
        <v>2</v>
      </c>
      <c r="B1208" s="19" t="s">
        <v>231</v>
      </c>
      <c r="C1208" s="334">
        <f>H1208</f>
        <v>775379</v>
      </c>
      <c r="D1208" s="24"/>
      <c r="E1208" s="24"/>
      <c r="F1208" s="24"/>
      <c r="G1208" s="24">
        <v>254.8</v>
      </c>
      <c r="H1208" s="24">
        <v>775379</v>
      </c>
      <c r="I1208" s="24"/>
      <c r="J1208" s="24"/>
      <c r="K1208" s="24"/>
      <c r="L1208" s="24"/>
      <c r="M1208" s="24"/>
      <c r="N1208" s="24"/>
      <c r="O1208" s="24"/>
      <c r="P1208" s="24"/>
      <c r="Q1208" s="24"/>
      <c r="R1208" s="42"/>
    </row>
    <row r="1209" spans="1:18" s="6" customFormat="1" ht="23.25" customHeight="1" x14ac:dyDescent="0.3">
      <c r="A1209" s="15" t="s">
        <v>1190</v>
      </c>
      <c r="B1209" s="213"/>
      <c r="C1209" s="336">
        <f t="shared" ref="C1209:Q1209" si="112">SUM(C1210:C1215)</f>
        <v>8211474</v>
      </c>
      <c r="D1209" s="145">
        <f t="shared" si="112"/>
        <v>0</v>
      </c>
      <c r="E1209" s="145">
        <f t="shared" si="112"/>
        <v>0</v>
      </c>
      <c r="F1209" s="145">
        <f t="shared" si="112"/>
        <v>0</v>
      </c>
      <c r="G1209" s="145">
        <f t="shared" si="112"/>
        <v>2698.4</v>
      </c>
      <c r="H1209" s="145">
        <f t="shared" si="112"/>
        <v>8211474</v>
      </c>
      <c r="I1209" s="145">
        <f t="shared" si="112"/>
        <v>0</v>
      </c>
      <c r="J1209" s="145">
        <f t="shared" si="112"/>
        <v>0</v>
      </c>
      <c r="K1209" s="145">
        <f t="shared" si="112"/>
        <v>0</v>
      </c>
      <c r="L1209" s="145">
        <f t="shared" si="112"/>
        <v>0</v>
      </c>
      <c r="M1209" s="145">
        <f t="shared" si="112"/>
        <v>0</v>
      </c>
      <c r="N1209" s="145">
        <f t="shared" si="112"/>
        <v>0</v>
      </c>
      <c r="O1209" s="145">
        <f t="shared" si="112"/>
        <v>0</v>
      </c>
      <c r="P1209" s="145">
        <f t="shared" si="112"/>
        <v>0</v>
      </c>
      <c r="Q1209" s="145">
        <f t="shared" si="112"/>
        <v>0</v>
      </c>
      <c r="R1209" s="42"/>
    </row>
    <row r="1210" spans="1:18" s="6" customFormat="1" ht="24" customHeight="1" x14ac:dyDescent="0.25">
      <c r="A1210" s="7">
        <v>1</v>
      </c>
      <c r="B1210" s="19" t="s">
        <v>1598</v>
      </c>
      <c r="C1210" s="334">
        <f t="shared" ref="C1210:C1215" si="113">H1210</f>
        <v>2069301</v>
      </c>
      <c r="D1210" s="24"/>
      <c r="E1210" s="24"/>
      <c r="F1210" s="24"/>
      <c r="G1210" s="24">
        <v>680</v>
      </c>
      <c r="H1210" s="24">
        <v>2069301</v>
      </c>
      <c r="I1210" s="24"/>
      <c r="J1210" s="24"/>
      <c r="K1210" s="24"/>
      <c r="L1210" s="24"/>
      <c r="M1210" s="24"/>
      <c r="N1210" s="24"/>
      <c r="O1210" s="24"/>
      <c r="P1210" s="24"/>
      <c r="Q1210" s="24"/>
      <c r="R1210" s="42"/>
    </row>
    <row r="1211" spans="1:18" s="6" customFormat="1" ht="24.75" customHeight="1" x14ac:dyDescent="0.25">
      <c r="A1211" s="7">
        <v>2</v>
      </c>
      <c r="B1211" s="19" t="s">
        <v>1599</v>
      </c>
      <c r="C1211" s="334">
        <f t="shared" si="113"/>
        <v>852674</v>
      </c>
      <c r="D1211" s="24"/>
      <c r="E1211" s="24"/>
      <c r="F1211" s="24"/>
      <c r="G1211" s="24">
        <v>280.2</v>
      </c>
      <c r="H1211" s="24">
        <v>852674</v>
      </c>
      <c r="I1211" s="24"/>
      <c r="J1211" s="24"/>
      <c r="K1211" s="24"/>
      <c r="L1211" s="24"/>
      <c r="M1211" s="24"/>
      <c r="N1211" s="24"/>
      <c r="O1211" s="24"/>
      <c r="P1211" s="24"/>
      <c r="Q1211" s="24"/>
      <c r="R1211" s="42"/>
    </row>
    <row r="1212" spans="1:18" s="6" customFormat="1" ht="24.75" customHeight="1" x14ac:dyDescent="0.25">
      <c r="A1212" s="7">
        <v>3</v>
      </c>
      <c r="B1212" s="19" t="s">
        <v>1600</v>
      </c>
      <c r="C1212" s="334">
        <f t="shared" si="113"/>
        <v>1115901</v>
      </c>
      <c r="D1212" s="24"/>
      <c r="E1212" s="24"/>
      <c r="F1212" s="24"/>
      <c r="G1212" s="24">
        <v>366.7</v>
      </c>
      <c r="H1212" s="24">
        <v>1115901</v>
      </c>
      <c r="I1212" s="24"/>
      <c r="J1212" s="24"/>
      <c r="K1212" s="24"/>
      <c r="L1212" s="24"/>
      <c r="M1212" s="24"/>
      <c r="N1212" s="24"/>
      <c r="O1212" s="24"/>
      <c r="P1212" s="24"/>
      <c r="Q1212" s="24"/>
      <c r="R1212" s="42"/>
    </row>
    <row r="1213" spans="1:18" s="6" customFormat="1" ht="24" customHeight="1" x14ac:dyDescent="0.25">
      <c r="A1213" s="7">
        <v>4</v>
      </c>
      <c r="B1213" s="19" t="s">
        <v>1597</v>
      </c>
      <c r="C1213" s="334">
        <f t="shared" si="113"/>
        <v>2070823</v>
      </c>
      <c r="D1213" s="24"/>
      <c r="E1213" s="24"/>
      <c r="F1213" s="24"/>
      <c r="G1213" s="24">
        <v>680.5</v>
      </c>
      <c r="H1213" s="24">
        <v>2070823</v>
      </c>
      <c r="I1213" s="24"/>
      <c r="J1213" s="24"/>
      <c r="K1213" s="24"/>
      <c r="L1213" s="24"/>
      <c r="M1213" s="24"/>
      <c r="N1213" s="24"/>
      <c r="O1213" s="24"/>
      <c r="P1213" s="24"/>
      <c r="Q1213" s="24"/>
      <c r="R1213" s="42"/>
    </row>
    <row r="1214" spans="1:18" ht="24" customHeight="1" x14ac:dyDescent="0.35">
      <c r="A1214" s="7">
        <v>5</v>
      </c>
      <c r="B1214" s="19" t="s">
        <v>1596</v>
      </c>
      <c r="C1214" s="334">
        <f t="shared" si="113"/>
        <v>1115901</v>
      </c>
      <c r="D1214" s="24"/>
      <c r="E1214" s="24"/>
      <c r="F1214" s="24"/>
      <c r="G1214" s="24">
        <v>366.7</v>
      </c>
      <c r="H1214" s="24">
        <v>1115901</v>
      </c>
      <c r="I1214" s="24"/>
      <c r="J1214" s="24"/>
      <c r="K1214" s="24"/>
      <c r="L1214" s="24"/>
      <c r="M1214" s="24"/>
      <c r="N1214" s="24"/>
      <c r="O1214" s="24"/>
      <c r="P1214" s="24"/>
      <c r="Q1214" s="24"/>
      <c r="R1214" s="67"/>
    </row>
    <row r="1215" spans="1:18" s="6" customFormat="1" ht="24" customHeight="1" x14ac:dyDescent="0.25">
      <c r="A1215" s="7">
        <v>6</v>
      </c>
      <c r="B1215" s="19" t="s">
        <v>232</v>
      </c>
      <c r="C1215" s="334">
        <f t="shared" si="113"/>
        <v>986874</v>
      </c>
      <c r="D1215" s="24"/>
      <c r="E1215" s="24"/>
      <c r="F1215" s="24"/>
      <c r="G1215" s="24">
        <v>324.3</v>
      </c>
      <c r="H1215" s="24">
        <v>986874</v>
      </c>
      <c r="I1215" s="24"/>
      <c r="J1215" s="24"/>
      <c r="K1215" s="24"/>
      <c r="L1215" s="24"/>
      <c r="M1215" s="24"/>
      <c r="N1215" s="24"/>
      <c r="O1215" s="24"/>
      <c r="P1215" s="24"/>
      <c r="Q1215" s="24"/>
      <c r="R1215" s="42"/>
    </row>
    <row r="1216" spans="1:18" s="6" customFormat="1" ht="23.25" customHeight="1" x14ac:dyDescent="0.3">
      <c r="A1216" s="15" t="s">
        <v>1191</v>
      </c>
      <c r="B1216" s="213"/>
      <c r="C1216" s="336">
        <f>SUM(C1217:C1230)</f>
        <v>30576589</v>
      </c>
      <c r="D1216" s="145">
        <f t="shared" ref="D1216:Q1216" si="114">SUM(D1217:D1230)</f>
        <v>9829116</v>
      </c>
      <c r="E1216" s="145">
        <f t="shared" si="114"/>
        <v>0</v>
      </c>
      <c r="F1216" s="145">
        <f t="shared" si="114"/>
        <v>0</v>
      </c>
      <c r="G1216" s="145">
        <f t="shared" si="114"/>
        <v>5608.7</v>
      </c>
      <c r="H1216" s="145">
        <f t="shared" si="114"/>
        <v>17064732</v>
      </c>
      <c r="I1216" s="145">
        <f t="shared" si="114"/>
        <v>933.2</v>
      </c>
      <c r="J1216" s="145">
        <f t="shared" si="114"/>
        <v>371638</v>
      </c>
      <c r="K1216" s="145">
        <f t="shared" si="114"/>
        <v>720.3</v>
      </c>
      <c r="L1216" s="145">
        <f t="shared" si="114"/>
        <v>709488</v>
      </c>
      <c r="M1216" s="145">
        <f t="shared" si="114"/>
        <v>1405.9</v>
      </c>
      <c r="N1216" s="145">
        <f t="shared" si="114"/>
        <v>1455781</v>
      </c>
      <c r="O1216" s="145">
        <f t="shared" si="114"/>
        <v>465</v>
      </c>
      <c r="P1216" s="145">
        <f t="shared" si="114"/>
        <v>1145834</v>
      </c>
      <c r="Q1216" s="145">
        <f t="shared" si="114"/>
        <v>0</v>
      </c>
      <c r="R1216" s="42"/>
    </row>
    <row r="1217" spans="1:18" s="6" customFormat="1" ht="22.5" customHeight="1" x14ac:dyDescent="0.25">
      <c r="A1217" s="7">
        <v>1</v>
      </c>
      <c r="B1217" s="19" t="s">
        <v>229</v>
      </c>
      <c r="C1217" s="334">
        <f>D1217+H1217+J1217+L1217+N1217+P1217</f>
        <v>1492022</v>
      </c>
      <c r="D1217" s="24"/>
      <c r="E1217" s="24"/>
      <c r="F1217" s="24"/>
      <c r="G1217" s="24">
        <v>490.3</v>
      </c>
      <c r="H1217" s="24">
        <v>1492022</v>
      </c>
      <c r="I1217" s="24"/>
      <c r="J1217" s="24"/>
      <c r="K1217" s="24"/>
      <c r="L1217" s="24"/>
      <c r="M1217" s="24"/>
      <c r="N1217" s="24"/>
      <c r="O1217" s="24"/>
      <c r="P1217" s="24"/>
      <c r="Q1217" s="24"/>
      <c r="R1217" s="42"/>
    </row>
    <row r="1218" spans="1:18" s="6" customFormat="1" ht="22.5" customHeight="1" x14ac:dyDescent="0.25">
      <c r="A1218" s="7">
        <v>2</v>
      </c>
      <c r="B1218" s="19" t="s">
        <v>1595</v>
      </c>
      <c r="C1218" s="334">
        <f t="shared" ref="C1218:C1230" si="115">D1218+H1218+J1218+L1218+N1218+P1218</f>
        <v>1771686</v>
      </c>
      <c r="D1218" s="24"/>
      <c r="E1218" s="24"/>
      <c r="F1218" s="24"/>
      <c r="G1218" s="24">
        <v>582.20000000000005</v>
      </c>
      <c r="H1218" s="24">
        <v>1771686</v>
      </c>
      <c r="I1218" s="24"/>
      <c r="J1218" s="24"/>
      <c r="K1218" s="24"/>
      <c r="L1218" s="24"/>
      <c r="M1218" s="24"/>
      <c r="N1218" s="24"/>
      <c r="O1218" s="24"/>
      <c r="P1218" s="24"/>
      <c r="Q1218" s="24"/>
      <c r="R1218" s="42"/>
    </row>
    <row r="1219" spans="1:18" s="6" customFormat="1" ht="22.5" customHeight="1" x14ac:dyDescent="0.25">
      <c r="A1219" s="7">
        <v>3</v>
      </c>
      <c r="B1219" s="19" t="s">
        <v>233</v>
      </c>
      <c r="C1219" s="334">
        <f t="shared" si="115"/>
        <v>1195021</v>
      </c>
      <c r="D1219" s="24"/>
      <c r="E1219" s="24"/>
      <c r="F1219" s="24"/>
      <c r="G1219" s="24">
        <v>392.7</v>
      </c>
      <c r="H1219" s="24">
        <v>1195021</v>
      </c>
      <c r="I1219" s="24"/>
      <c r="J1219" s="24"/>
      <c r="K1219" s="24"/>
      <c r="L1219" s="24"/>
      <c r="M1219" s="24"/>
      <c r="N1219" s="24"/>
      <c r="O1219" s="24"/>
      <c r="P1219" s="24"/>
      <c r="Q1219" s="24"/>
      <c r="R1219" s="42"/>
    </row>
    <row r="1220" spans="1:18" ht="22.5" customHeight="1" x14ac:dyDescent="0.35">
      <c r="A1220" s="7">
        <v>4</v>
      </c>
      <c r="B1220" s="19" t="s">
        <v>1761</v>
      </c>
      <c r="C1220" s="334">
        <f t="shared" si="115"/>
        <v>1349610</v>
      </c>
      <c r="D1220" s="24"/>
      <c r="E1220" s="24"/>
      <c r="F1220" s="24"/>
      <c r="G1220" s="24">
        <v>443.5</v>
      </c>
      <c r="H1220" s="24">
        <v>1349610</v>
      </c>
      <c r="I1220" s="24"/>
      <c r="J1220" s="24"/>
      <c r="K1220" s="24"/>
      <c r="L1220" s="24"/>
      <c r="M1220" s="24"/>
      <c r="N1220" s="24"/>
      <c r="O1220" s="24"/>
      <c r="P1220" s="24"/>
      <c r="Q1220" s="24"/>
      <c r="R1220" s="67"/>
    </row>
    <row r="1221" spans="1:18" ht="22.5" customHeight="1" x14ac:dyDescent="0.35">
      <c r="A1221" s="7">
        <v>5</v>
      </c>
      <c r="B1221" s="19" t="s">
        <v>234</v>
      </c>
      <c r="C1221" s="334">
        <f t="shared" si="115"/>
        <v>2764788</v>
      </c>
      <c r="D1221" s="24">
        <v>2764788</v>
      </c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67"/>
    </row>
    <row r="1222" spans="1:18" ht="22.5" customHeight="1" x14ac:dyDescent="0.35">
      <c r="A1222" s="7">
        <v>6</v>
      </c>
      <c r="B1222" s="19" t="s">
        <v>235</v>
      </c>
      <c r="C1222" s="334">
        <f t="shared" si="115"/>
        <v>6504746</v>
      </c>
      <c r="D1222" s="24">
        <v>2764788</v>
      </c>
      <c r="E1222" s="24"/>
      <c r="F1222" s="24"/>
      <c r="G1222" s="24">
        <v>1229</v>
      </c>
      <c r="H1222" s="24">
        <v>3739958</v>
      </c>
      <c r="I1222" s="24"/>
      <c r="J1222" s="24"/>
      <c r="K1222" s="24"/>
      <c r="L1222" s="24"/>
      <c r="M1222" s="24"/>
      <c r="N1222" s="24"/>
      <c r="O1222" s="24"/>
      <c r="P1222" s="24"/>
      <c r="Q1222" s="24"/>
      <c r="R1222" s="67"/>
    </row>
    <row r="1223" spans="1:18" ht="22.5" customHeight="1" x14ac:dyDescent="0.35">
      <c r="A1223" s="7">
        <v>7</v>
      </c>
      <c r="B1223" s="19" t="s">
        <v>236</v>
      </c>
      <c r="C1223" s="334">
        <f t="shared" si="115"/>
        <v>3739071</v>
      </c>
      <c r="D1223" s="24">
        <v>2764788</v>
      </c>
      <c r="E1223" s="24"/>
      <c r="F1223" s="24"/>
      <c r="G1223" s="24"/>
      <c r="H1223" s="24"/>
      <c r="I1223" s="24"/>
      <c r="J1223" s="24"/>
      <c r="K1223" s="24"/>
      <c r="L1223" s="24"/>
      <c r="M1223" s="24">
        <v>940.9</v>
      </c>
      <c r="N1223" s="24">
        <v>974283</v>
      </c>
      <c r="O1223" s="24"/>
      <c r="P1223" s="24"/>
      <c r="Q1223" s="24"/>
      <c r="R1223" s="67"/>
    </row>
    <row r="1224" spans="1:18" ht="22.5" customHeight="1" x14ac:dyDescent="0.35">
      <c r="A1224" s="7">
        <v>8</v>
      </c>
      <c r="B1224" s="19" t="s">
        <v>1594</v>
      </c>
      <c r="C1224" s="334">
        <f t="shared" si="115"/>
        <v>371638</v>
      </c>
      <c r="D1224" s="24"/>
      <c r="E1224" s="24"/>
      <c r="F1224" s="24"/>
      <c r="G1224" s="24"/>
      <c r="H1224" s="24"/>
      <c r="I1224" s="24">
        <v>933.2</v>
      </c>
      <c r="J1224" s="24">
        <v>371638</v>
      </c>
      <c r="K1224" s="24"/>
      <c r="L1224" s="24"/>
      <c r="M1224" s="24"/>
      <c r="N1224" s="24"/>
      <c r="O1224" s="24"/>
      <c r="P1224" s="24"/>
      <c r="Q1224" s="24"/>
      <c r="R1224" s="67"/>
    </row>
    <row r="1225" spans="1:18" ht="22.5" customHeight="1" x14ac:dyDescent="0.35">
      <c r="A1225" s="7">
        <v>9</v>
      </c>
      <c r="B1225" s="19" t="s">
        <v>1593</v>
      </c>
      <c r="C1225" s="334">
        <f t="shared" si="115"/>
        <v>2433921</v>
      </c>
      <c r="D1225" s="24">
        <v>784566</v>
      </c>
      <c r="E1225" s="24"/>
      <c r="F1225" s="24"/>
      <c r="G1225" s="24">
        <v>542</v>
      </c>
      <c r="H1225" s="24">
        <v>1649355</v>
      </c>
      <c r="I1225" s="24"/>
      <c r="J1225" s="24"/>
      <c r="K1225" s="24"/>
      <c r="L1225" s="24"/>
      <c r="M1225" s="24"/>
      <c r="N1225" s="24"/>
      <c r="O1225" s="24"/>
      <c r="P1225" s="24"/>
      <c r="Q1225" s="24"/>
      <c r="R1225" s="67"/>
    </row>
    <row r="1226" spans="1:18" ht="22.5" customHeight="1" x14ac:dyDescent="0.35">
      <c r="A1226" s="7">
        <v>10</v>
      </c>
      <c r="B1226" s="19" t="s">
        <v>1592</v>
      </c>
      <c r="C1226" s="334">
        <f t="shared" si="115"/>
        <v>2651009</v>
      </c>
      <c r="D1226" s="24">
        <v>750186</v>
      </c>
      <c r="E1226" s="24"/>
      <c r="F1226" s="24"/>
      <c r="G1226" s="24">
        <v>543</v>
      </c>
      <c r="H1226" s="24">
        <v>1649355</v>
      </c>
      <c r="I1226" s="24"/>
      <c r="J1226" s="24"/>
      <c r="K1226" s="24">
        <v>255.3</v>
      </c>
      <c r="L1226" s="24">
        <v>251468</v>
      </c>
      <c r="M1226" s="24"/>
      <c r="N1226" s="24"/>
      <c r="O1226" s="24"/>
      <c r="P1226" s="24"/>
      <c r="Q1226" s="24"/>
      <c r="R1226" s="67"/>
    </row>
    <row r="1227" spans="1:18" ht="22.5" customHeight="1" x14ac:dyDescent="0.35">
      <c r="A1227" s="7">
        <v>11</v>
      </c>
      <c r="B1227" s="19" t="s">
        <v>1591</v>
      </c>
      <c r="C1227" s="334">
        <f t="shared" si="115"/>
        <v>1405908</v>
      </c>
      <c r="D1227" s="24"/>
      <c r="E1227" s="24"/>
      <c r="F1227" s="24"/>
      <c r="G1227" s="24">
        <v>462</v>
      </c>
      <c r="H1227" s="24">
        <v>1405908</v>
      </c>
      <c r="I1227" s="24"/>
      <c r="J1227" s="24"/>
      <c r="K1227" s="24"/>
      <c r="L1227" s="24"/>
      <c r="M1227" s="24"/>
      <c r="N1227" s="24"/>
      <c r="O1227" s="24"/>
      <c r="P1227" s="24"/>
      <c r="Q1227" s="24"/>
      <c r="R1227" s="67"/>
    </row>
    <row r="1228" spans="1:18" ht="22.5" customHeight="1" x14ac:dyDescent="0.35">
      <c r="A1228" s="7">
        <v>12</v>
      </c>
      <c r="B1228" s="19" t="s">
        <v>1590</v>
      </c>
      <c r="C1228" s="334">
        <f t="shared" si="115"/>
        <v>1405909</v>
      </c>
      <c r="D1228" s="24"/>
      <c r="E1228" s="24"/>
      <c r="F1228" s="24"/>
      <c r="G1228" s="24">
        <v>462</v>
      </c>
      <c r="H1228" s="24">
        <v>1405909</v>
      </c>
      <c r="I1228" s="24"/>
      <c r="J1228" s="24"/>
      <c r="K1228" s="24"/>
      <c r="L1228" s="24"/>
      <c r="M1228" s="24"/>
      <c r="N1228" s="24"/>
      <c r="O1228" s="24"/>
      <c r="P1228" s="24"/>
      <c r="Q1228" s="24"/>
      <c r="R1228" s="67"/>
    </row>
    <row r="1229" spans="1:18" ht="22.5" customHeight="1" x14ac:dyDescent="0.35">
      <c r="A1229" s="7">
        <v>13</v>
      </c>
      <c r="B1229" s="19" t="s">
        <v>1589</v>
      </c>
      <c r="C1229" s="334">
        <f t="shared" si="115"/>
        <v>1405908</v>
      </c>
      <c r="D1229" s="24"/>
      <c r="E1229" s="24"/>
      <c r="F1229" s="24"/>
      <c r="G1229" s="24">
        <v>462</v>
      </c>
      <c r="H1229" s="24">
        <v>1405908</v>
      </c>
      <c r="I1229" s="24"/>
      <c r="J1229" s="24"/>
      <c r="K1229" s="24"/>
      <c r="L1229" s="24"/>
      <c r="M1229" s="24"/>
      <c r="N1229" s="24"/>
      <c r="O1229" s="24"/>
      <c r="P1229" s="24"/>
      <c r="Q1229" s="24"/>
      <c r="R1229" s="67"/>
    </row>
    <row r="1230" spans="1:18" ht="22.5" customHeight="1" x14ac:dyDescent="0.35">
      <c r="A1230" s="7">
        <v>14</v>
      </c>
      <c r="B1230" s="19" t="s">
        <v>237</v>
      </c>
      <c r="C1230" s="334">
        <f t="shared" si="115"/>
        <v>2085352</v>
      </c>
      <c r="D1230" s="24"/>
      <c r="E1230" s="24"/>
      <c r="F1230" s="24"/>
      <c r="G1230" s="24"/>
      <c r="H1230" s="24"/>
      <c r="I1230" s="24"/>
      <c r="J1230" s="24"/>
      <c r="K1230" s="24">
        <v>465</v>
      </c>
      <c r="L1230" s="24">
        <v>458020</v>
      </c>
      <c r="M1230" s="24">
        <v>465</v>
      </c>
      <c r="N1230" s="24">
        <v>481498</v>
      </c>
      <c r="O1230" s="24">
        <v>465</v>
      </c>
      <c r="P1230" s="24">
        <v>1145834</v>
      </c>
      <c r="Q1230" s="24"/>
      <c r="R1230" s="67"/>
    </row>
    <row r="1231" spans="1:18" x14ac:dyDescent="0.35">
      <c r="A1231" s="9">
        <v>25</v>
      </c>
      <c r="B1231" s="15" t="s">
        <v>75</v>
      </c>
      <c r="C1231" s="152">
        <f>C1232+C1234</f>
        <v>37993999.469999999</v>
      </c>
      <c r="D1231" s="68">
        <f t="shared" ref="D1231:Q1231" si="116">D1232+D1234</f>
        <v>15898822.470000001</v>
      </c>
      <c r="E1231" s="68">
        <f t="shared" si="116"/>
        <v>0</v>
      </c>
      <c r="F1231" s="68">
        <f t="shared" si="116"/>
        <v>0</v>
      </c>
      <c r="G1231" s="68">
        <f t="shared" si="116"/>
        <v>2480</v>
      </c>
      <c r="H1231" s="68">
        <f t="shared" si="116"/>
        <v>7488367</v>
      </c>
      <c r="I1231" s="68">
        <f t="shared" si="116"/>
        <v>470</v>
      </c>
      <c r="J1231" s="68">
        <f t="shared" si="116"/>
        <v>187172</v>
      </c>
      <c r="K1231" s="68">
        <f t="shared" si="116"/>
        <v>2142</v>
      </c>
      <c r="L1231" s="68">
        <f t="shared" si="116"/>
        <v>2109847</v>
      </c>
      <c r="M1231" s="68">
        <f t="shared" si="116"/>
        <v>500</v>
      </c>
      <c r="N1231" s="68">
        <f t="shared" si="116"/>
        <v>517740</v>
      </c>
      <c r="O1231" s="68">
        <f t="shared" si="116"/>
        <v>5401.9</v>
      </c>
      <c r="P1231" s="68">
        <f t="shared" si="116"/>
        <v>11792051</v>
      </c>
      <c r="Q1231" s="68">
        <f t="shared" si="116"/>
        <v>0</v>
      </c>
      <c r="R1231" s="67"/>
    </row>
    <row r="1232" spans="1:18" x14ac:dyDescent="0.35">
      <c r="A1232" s="414" t="s">
        <v>76</v>
      </c>
      <c r="B1232" s="416"/>
      <c r="C1232" s="152">
        <f>C1233</f>
        <v>2473933</v>
      </c>
      <c r="D1232" s="68">
        <f t="shared" ref="D1232:Q1232" si="117">D1233</f>
        <v>0</v>
      </c>
      <c r="E1232" s="68">
        <f t="shared" si="117"/>
        <v>0</v>
      </c>
      <c r="F1232" s="68">
        <f t="shared" si="117"/>
        <v>0</v>
      </c>
      <c r="G1232" s="68">
        <f t="shared" si="117"/>
        <v>720</v>
      </c>
      <c r="H1232" s="68">
        <f t="shared" si="117"/>
        <v>2473933</v>
      </c>
      <c r="I1232" s="68">
        <f t="shared" si="117"/>
        <v>0</v>
      </c>
      <c r="J1232" s="68">
        <f t="shared" si="117"/>
        <v>0</v>
      </c>
      <c r="K1232" s="68">
        <f t="shared" si="117"/>
        <v>0</v>
      </c>
      <c r="L1232" s="68">
        <f t="shared" si="117"/>
        <v>0</v>
      </c>
      <c r="M1232" s="68">
        <f t="shared" si="117"/>
        <v>0</v>
      </c>
      <c r="N1232" s="68">
        <f t="shared" si="117"/>
        <v>0</v>
      </c>
      <c r="O1232" s="68">
        <f t="shared" si="117"/>
        <v>0</v>
      </c>
      <c r="P1232" s="68">
        <f t="shared" si="117"/>
        <v>0</v>
      </c>
      <c r="Q1232" s="68">
        <f t="shared" si="117"/>
        <v>0</v>
      </c>
      <c r="R1232" s="67"/>
    </row>
    <row r="1233" spans="1:18" ht="26.25" customHeight="1" x14ac:dyDescent="0.35">
      <c r="A1233" s="7">
        <v>1</v>
      </c>
      <c r="B1233" s="8" t="s">
        <v>1177</v>
      </c>
      <c r="C1233" s="307">
        <f>D1233+H1233+J1233+L1233+N1233+P1233</f>
        <v>2473933</v>
      </c>
      <c r="D1233" s="10"/>
      <c r="E1233" s="10"/>
      <c r="F1233" s="10"/>
      <c r="G1233" s="10">
        <v>720</v>
      </c>
      <c r="H1233" s="10">
        <v>2473933</v>
      </c>
      <c r="I1233" s="10"/>
      <c r="J1233" s="10"/>
      <c r="K1233" s="10"/>
      <c r="L1233" s="10"/>
      <c r="M1233" s="10"/>
      <c r="N1233" s="10"/>
      <c r="O1233" s="10"/>
      <c r="P1233" s="10"/>
      <c r="Q1233" s="69"/>
      <c r="R1233" s="67">
        <f>4177-1620.7</f>
        <v>2556.3000000000002</v>
      </c>
    </row>
    <row r="1234" spans="1:18" s="6" customFormat="1" ht="25.5" customHeight="1" x14ac:dyDescent="0.3">
      <c r="A1234" s="414" t="s">
        <v>77</v>
      </c>
      <c r="B1234" s="416"/>
      <c r="C1234" s="361">
        <f>SUM(C1235:C1245)</f>
        <v>35520066.469999999</v>
      </c>
      <c r="D1234" s="56">
        <f t="shared" ref="D1234:Q1234" si="118">SUM(D1235:D1245)</f>
        <v>15898822.470000001</v>
      </c>
      <c r="E1234" s="56">
        <f t="shared" si="118"/>
        <v>0</v>
      </c>
      <c r="F1234" s="56">
        <f t="shared" si="118"/>
        <v>0</v>
      </c>
      <c r="G1234" s="56">
        <f t="shared" si="118"/>
        <v>1760</v>
      </c>
      <c r="H1234" s="56">
        <f t="shared" si="118"/>
        <v>5014434</v>
      </c>
      <c r="I1234" s="56">
        <f t="shared" si="118"/>
        <v>470</v>
      </c>
      <c r="J1234" s="56">
        <f t="shared" si="118"/>
        <v>187172</v>
      </c>
      <c r="K1234" s="56">
        <f t="shared" si="118"/>
        <v>2142</v>
      </c>
      <c r="L1234" s="56">
        <f t="shared" si="118"/>
        <v>2109847</v>
      </c>
      <c r="M1234" s="56">
        <f t="shared" si="118"/>
        <v>500</v>
      </c>
      <c r="N1234" s="56">
        <f t="shared" si="118"/>
        <v>517740</v>
      </c>
      <c r="O1234" s="56">
        <f t="shared" si="118"/>
        <v>5401.9</v>
      </c>
      <c r="P1234" s="56">
        <f t="shared" si="118"/>
        <v>11792051</v>
      </c>
      <c r="Q1234" s="56">
        <f t="shared" si="118"/>
        <v>0</v>
      </c>
      <c r="R1234" s="176"/>
    </row>
    <row r="1235" spans="1:18" s="6" customFormat="1" ht="25.5" customHeight="1" x14ac:dyDescent="0.25">
      <c r="A1235" s="7">
        <v>1</v>
      </c>
      <c r="B1235" s="212" t="s">
        <v>1182</v>
      </c>
      <c r="C1235" s="307">
        <f t="shared" ref="C1235:C1245" si="119">D1235+H1235+J1235+L1235+N1235+P1235</f>
        <v>4903800</v>
      </c>
      <c r="D1235" s="10">
        <v>1527340</v>
      </c>
      <c r="E1235" s="10"/>
      <c r="F1235" s="10"/>
      <c r="G1235" s="10">
        <v>512.9</v>
      </c>
      <c r="H1235" s="10">
        <v>1806790</v>
      </c>
      <c r="I1235" s="10"/>
      <c r="J1235" s="10"/>
      <c r="K1235" s="10"/>
      <c r="L1235" s="10"/>
      <c r="M1235" s="10"/>
      <c r="N1235" s="10"/>
      <c r="O1235" s="10">
        <v>637</v>
      </c>
      <c r="P1235" s="10">
        <v>1569670</v>
      </c>
      <c r="Q1235" s="10"/>
      <c r="R1235" s="176"/>
    </row>
    <row r="1236" spans="1:18" s="6" customFormat="1" ht="25.5" customHeight="1" x14ac:dyDescent="0.25">
      <c r="A1236" s="7">
        <v>2</v>
      </c>
      <c r="B1236" s="8" t="s">
        <v>1183</v>
      </c>
      <c r="C1236" s="307">
        <f t="shared" si="119"/>
        <v>1577873</v>
      </c>
      <c r="D1236" s="10">
        <v>321726</v>
      </c>
      <c r="E1236" s="10"/>
      <c r="F1236" s="10"/>
      <c r="G1236" s="10">
        <v>391.93</v>
      </c>
      <c r="H1236" s="10">
        <v>774161</v>
      </c>
      <c r="I1236" s="10"/>
      <c r="J1236" s="10"/>
      <c r="K1236" s="10"/>
      <c r="L1236" s="10"/>
      <c r="M1236" s="10"/>
      <c r="N1236" s="10"/>
      <c r="O1236" s="10">
        <v>606.9</v>
      </c>
      <c r="P1236" s="10">
        <v>481986</v>
      </c>
      <c r="Q1236" s="10"/>
      <c r="R1236" s="176"/>
    </row>
    <row r="1237" spans="1:18" s="6" customFormat="1" ht="25.5" customHeight="1" x14ac:dyDescent="0.25">
      <c r="A1237" s="7">
        <v>3</v>
      </c>
      <c r="B1237" s="8" t="s">
        <v>1184</v>
      </c>
      <c r="C1237" s="307">
        <f t="shared" si="119"/>
        <v>4418529</v>
      </c>
      <c r="D1237" s="10">
        <v>685100</v>
      </c>
      <c r="E1237" s="10"/>
      <c r="F1237" s="10"/>
      <c r="G1237" s="10">
        <v>490</v>
      </c>
      <c r="H1237" s="10">
        <v>1491114</v>
      </c>
      <c r="I1237" s="10"/>
      <c r="J1237" s="10"/>
      <c r="K1237" s="10">
        <v>500</v>
      </c>
      <c r="L1237" s="10">
        <v>492495</v>
      </c>
      <c r="M1237" s="10">
        <v>500</v>
      </c>
      <c r="N1237" s="10">
        <v>517740</v>
      </c>
      <c r="O1237" s="10">
        <v>500</v>
      </c>
      <c r="P1237" s="10">
        <v>1232080</v>
      </c>
      <c r="Q1237" s="10"/>
      <c r="R1237" s="176"/>
    </row>
    <row r="1238" spans="1:18" s="6" customFormat="1" ht="25.5" customHeight="1" x14ac:dyDescent="0.25">
      <c r="A1238" s="7">
        <v>4</v>
      </c>
      <c r="B1238" s="8" t="s">
        <v>1185</v>
      </c>
      <c r="C1238" s="307">
        <f t="shared" si="119"/>
        <v>532569</v>
      </c>
      <c r="D1238" s="10">
        <v>345397</v>
      </c>
      <c r="E1238" s="10"/>
      <c r="F1238" s="10"/>
      <c r="G1238" s="10"/>
      <c r="H1238" s="10"/>
      <c r="I1238" s="10">
        <v>470</v>
      </c>
      <c r="J1238" s="10">
        <v>187172</v>
      </c>
      <c r="K1238" s="10"/>
      <c r="L1238" s="10"/>
      <c r="M1238" s="10"/>
      <c r="N1238" s="10"/>
      <c r="O1238" s="10"/>
      <c r="P1238" s="10"/>
      <c r="Q1238" s="10"/>
      <c r="R1238" s="176"/>
    </row>
    <row r="1239" spans="1:18" ht="26.25" customHeight="1" x14ac:dyDescent="0.35">
      <c r="A1239" s="7">
        <v>5</v>
      </c>
      <c r="B1239" s="8" t="s">
        <v>1177</v>
      </c>
      <c r="C1239" s="307">
        <f t="shared" si="119"/>
        <v>8288978</v>
      </c>
      <c r="D1239" s="10">
        <v>3826812</v>
      </c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>
        <v>2016</v>
      </c>
      <c r="P1239" s="10">
        <v>4462166</v>
      </c>
      <c r="Q1239" s="69"/>
      <c r="R1239" s="67">
        <f>4177-1620.7</f>
        <v>2556.3000000000002</v>
      </c>
    </row>
    <row r="1240" spans="1:18" s="6" customFormat="1" ht="23.25" customHeight="1" x14ac:dyDescent="0.35">
      <c r="A1240" s="7">
        <v>6</v>
      </c>
      <c r="B1240" s="8" t="s">
        <v>1178</v>
      </c>
      <c r="C1240" s="307">
        <f t="shared" si="119"/>
        <v>1898121</v>
      </c>
      <c r="D1240" s="10">
        <v>1898121</v>
      </c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69"/>
      <c r="R1240" s="176">
        <f>R1239/3</f>
        <v>852.1</v>
      </c>
    </row>
    <row r="1241" spans="1:18" s="6" customFormat="1" ht="23.25" customHeight="1" x14ac:dyDescent="0.35">
      <c r="A1241" s="7">
        <v>7</v>
      </c>
      <c r="B1241" s="8" t="s">
        <v>1179</v>
      </c>
      <c r="C1241" s="307">
        <f t="shared" si="119"/>
        <v>3611505</v>
      </c>
      <c r="D1241" s="10">
        <v>1748965</v>
      </c>
      <c r="E1241" s="10"/>
      <c r="F1241" s="10"/>
      <c r="G1241" s="10"/>
      <c r="H1241" s="10"/>
      <c r="I1241" s="10"/>
      <c r="J1241" s="10"/>
      <c r="K1241" s="10">
        <v>540</v>
      </c>
      <c r="L1241" s="10">
        <v>531894</v>
      </c>
      <c r="M1241" s="10"/>
      <c r="N1241" s="10"/>
      <c r="O1241" s="10">
        <v>540</v>
      </c>
      <c r="P1241" s="10">
        <v>1330646</v>
      </c>
      <c r="Q1241" s="69"/>
      <c r="R1241" s="213">
        <f>R1240+1620.7</f>
        <v>2472.8000000000002</v>
      </c>
    </row>
    <row r="1242" spans="1:18" s="6" customFormat="1" ht="23.25" customHeight="1" x14ac:dyDescent="0.35">
      <c r="A1242" s="7">
        <v>8</v>
      </c>
      <c r="B1242" s="8" t="s">
        <v>1180</v>
      </c>
      <c r="C1242" s="307">
        <f t="shared" si="119"/>
        <v>3182692</v>
      </c>
      <c r="D1242" s="10">
        <v>1803032</v>
      </c>
      <c r="E1242" s="10"/>
      <c r="F1242" s="10"/>
      <c r="G1242" s="10"/>
      <c r="H1242" s="10"/>
      <c r="I1242" s="10"/>
      <c r="J1242" s="10"/>
      <c r="K1242" s="10">
        <v>400</v>
      </c>
      <c r="L1242" s="10">
        <v>393996</v>
      </c>
      <c r="M1242" s="10"/>
      <c r="N1242" s="10"/>
      <c r="O1242" s="10">
        <v>400</v>
      </c>
      <c r="P1242" s="10">
        <v>985664</v>
      </c>
      <c r="Q1242" s="69"/>
      <c r="R1242" s="176"/>
    </row>
    <row r="1243" spans="1:18" x14ac:dyDescent="0.35">
      <c r="A1243" s="7">
        <v>9</v>
      </c>
      <c r="B1243" s="8" t="s">
        <v>1462</v>
      </c>
      <c r="C1243" s="307">
        <f t="shared" si="119"/>
        <v>1997093</v>
      </c>
      <c r="D1243" s="10">
        <v>941655</v>
      </c>
      <c r="E1243" s="10"/>
      <c r="F1243" s="10"/>
      <c r="G1243" s="10"/>
      <c r="H1243" s="10"/>
      <c r="I1243" s="10"/>
      <c r="J1243" s="10"/>
      <c r="K1243" s="10">
        <v>306</v>
      </c>
      <c r="L1243" s="10">
        <v>301406</v>
      </c>
      <c r="M1243" s="10"/>
      <c r="N1243" s="10"/>
      <c r="O1243" s="10">
        <v>306</v>
      </c>
      <c r="P1243" s="10">
        <v>754032</v>
      </c>
      <c r="Q1243" s="69"/>
      <c r="R1243" s="67"/>
    </row>
    <row r="1244" spans="1:18" s="6" customFormat="1" ht="25.5" customHeight="1" x14ac:dyDescent="0.35">
      <c r="A1244" s="7">
        <v>10</v>
      </c>
      <c r="B1244" s="8" t="s">
        <v>1181</v>
      </c>
      <c r="C1244" s="307">
        <f>D1244+H1244+J1244+L1244+N1244+P1244</f>
        <v>1748656.47</v>
      </c>
      <c r="D1244" s="10">
        <v>806287.47</v>
      </c>
      <c r="E1244" s="10"/>
      <c r="F1244" s="10"/>
      <c r="G1244" s="10">
        <v>365.17</v>
      </c>
      <c r="H1244" s="10">
        <v>942369</v>
      </c>
      <c r="I1244" s="10"/>
      <c r="J1244" s="10"/>
      <c r="K1244" s="10"/>
      <c r="L1244" s="10"/>
      <c r="M1244" s="10"/>
      <c r="N1244" s="10"/>
      <c r="O1244" s="10"/>
      <c r="P1244" s="10"/>
      <c r="Q1244" s="69"/>
      <c r="R1244" s="176"/>
    </row>
    <row r="1245" spans="1:18" s="6" customFormat="1" ht="25.5" customHeight="1" x14ac:dyDescent="0.25">
      <c r="A1245" s="7">
        <v>11</v>
      </c>
      <c r="B1245" s="8" t="s">
        <v>1186</v>
      </c>
      <c r="C1245" s="307">
        <f t="shared" si="119"/>
        <v>3360250</v>
      </c>
      <c r="D1245" s="10">
        <v>1994387</v>
      </c>
      <c r="E1245" s="10"/>
      <c r="F1245" s="10"/>
      <c r="G1245" s="10"/>
      <c r="H1245" s="10"/>
      <c r="I1245" s="10"/>
      <c r="J1245" s="10"/>
      <c r="K1245" s="10">
        <v>396</v>
      </c>
      <c r="L1245" s="10">
        <v>390056</v>
      </c>
      <c r="M1245" s="10"/>
      <c r="N1245" s="10"/>
      <c r="O1245" s="10">
        <v>396</v>
      </c>
      <c r="P1245" s="10">
        <v>975807</v>
      </c>
      <c r="Q1245" s="10"/>
      <c r="R1245" s="176"/>
    </row>
    <row r="1246" spans="1:18" s="6" customFormat="1" ht="25.5" customHeight="1" x14ac:dyDescent="0.3">
      <c r="A1246" s="9">
        <v>26</v>
      </c>
      <c r="B1246" s="16" t="s">
        <v>78</v>
      </c>
      <c r="C1246" s="152">
        <f>C1247+C1249</f>
        <v>4290179.534</v>
      </c>
      <c r="D1246" s="68">
        <f t="shared" ref="D1246:Q1246" si="120">D1247+D1249</f>
        <v>1556864.8540000001</v>
      </c>
      <c r="E1246" s="68">
        <f t="shared" si="120"/>
        <v>0</v>
      </c>
      <c r="F1246" s="68">
        <f t="shared" si="120"/>
        <v>0</v>
      </c>
      <c r="G1246" s="68">
        <f t="shared" si="120"/>
        <v>775.91</v>
      </c>
      <c r="H1246" s="68">
        <f t="shared" si="120"/>
        <v>2733314.68</v>
      </c>
      <c r="I1246" s="68">
        <f t="shared" si="120"/>
        <v>0</v>
      </c>
      <c r="J1246" s="68">
        <f t="shared" si="120"/>
        <v>0</v>
      </c>
      <c r="K1246" s="68">
        <f t="shared" si="120"/>
        <v>0</v>
      </c>
      <c r="L1246" s="68">
        <f t="shared" si="120"/>
        <v>0</v>
      </c>
      <c r="M1246" s="68">
        <f t="shared" si="120"/>
        <v>0</v>
      </c>
      <c r="N1246" s="68">
        <f t="shared" si="120"/>
        <v>0</v>
      </c>
      <c r="O1246" s="68">
        <f t="shared" si="120"/>
        <v>0</v>
      </c>
      <c r="P1246" s="68">
        <f t="shared" si="120"/>
        <v>0</v>
      </c>
      <c r="Q1246" s="68">
        <f t="shared" si="120"/>
        <v>0</v>
      </c>
      <c r="R1246" s="176"/>
    </row>
    <row r="1247" spans="1:18" s="6" customFormat="1" ht="25.5" customHeight="1" x14ac:dyDescent="0.3">
      <c r="A1247" s="324" t="s">
        <v>1275</v>
      </c>
      <c r="B1247" s="325"/>
      <c r="C1247" s="152">
        <f>C1248</f>
        <v>2733314.68</v>
      </c>
      <c r="D1247" s="68">
        <f t="shared" ref="D1247:Q1247" si="121">D1248</f>
        <v>0</v>
      </c>
      <c r="E1247" s="68">
        <f t="shared" si="121"/>
        <v>0</v>
      </c>
      <c r="F1247" s="68">
        <f t="shared" si="121"/>
        <v>0</v>
      </c>
      <c r="G1247" s="68">
        <f t="shared" si="121"/>
        <v>775.91</v>
      </c>
      <c r="H1247" s="68">
        <f t="shared" si="121"/>
        <v>2733314.68</v>
      </c>
      <c r="I1247" s="68">
        <f t="shared" si="121"/>
        <v>0</v>
      </c>
      <c r="J1247" s="68">
        <f t="shared" si="121"/>
        <v>0</v>
      </c>
      <c r="K1247" s="68">
        <f t="shared" si="121"/>
        <v>0</v>
      </c>
      <c r="L1247" s="68">
        <f t="shared" si="121"/>
        <v>0</v>
      </c>
      <c r="M1247" s="68">
        <f t="shared" si="121"/>
        <v>0</v>
      </c>
      <c r="N1247" s="68">
        <f t="shared" si="121"/>
        <v>0</v>
      </c>
      <c r="O1247" s="68">
        <f t="shared" si="121"/>
        <v>0</v>
      </c>
      <c r="P1247" s="68">
        <f t="shared" si="121"/>
        <v>0</v>
      </c>
      <c r="Q1247" s="68">
        <f t="shared" si="121"/>
        <v>0</v>
      </c>
      <c r="R1247" s="176"/>
    </row>
    <row r="1248" spans="1:18" s="6" customFormat="1" ht="25.5" customHeight="1" x14ac:dyDescent="0.35">
      <c r="A1248" s="210">
        <v>1</v>
      </c>
      <c r="B1248" s="19" t="s">
        <v>238</v>
      </c>
      <c r="C1248" s="308">
        <f>H1248</f>
        <v>2733314.68</v>
      </c>
      <c r="D1248" s="310"/>
      <c r="E1248" s="214"/>
      <c r="F1248" s="214"/>
      <c r="G1248" s="69">
        <v>775.91</v>
      </c>
      <c r="H1248" s="69">
        <v>2733314.68</v>
      </c>
      <c r="I1248" s="214"/>
      <c r="J1248" s="214"/>
      <c r="K1248" s="214"/>
      <c r="L1248" s="214"/>
      <c r="M1248" s="214"/>
      <c r="N1248" s="214"/>
      <c r="O1248" s="214"/>
      <c r="P1248" s="214"/>
      <c r="Q1248" s="214"/>
      <c r="R1248" s="176"/>
    </row>
    <row r="1249" spans="1:18" s="6" customFormat="1" ht="25.5" customHeight="1" x14ac:dyDescent="0.3">
      <c r="A1249" s="324" t="s">
        <v>1276</v>
      </c>
      <c r="B1249" s="325"/>
      <c r="C1249" s="335">
        <f>SUM(C1250:C1251)</f>
        <v>1556864.8540000001</v>
      </c>
      <c r="D1249" s="106">
        <f t="shared" ref="D1249:Q1249" si="122">SUM(D1250:D1251)</f>
        <v>1556864.8540000001</v>
      </c>
      <c r="E1249" s="106">
        <f t="shared" si="122"/>
        <v>0</v>
      </c>
      <c r="F1249" s="106">
        <f t="shared" si="122"/>
        <v>0</v>
      </c>
      <c r="G1249" s="106">
        <f t="shared" si="122"/>
        <v>0</v>
      </c>
      <c r="H1249" s="106">
        <f t="shared" si="122"/>
        <v>0</v>
      </c>
      <c r="I1249" s="106">
        <f t="shared" si="122"/>
        <v>0</v>
      </c>
      <c r="J1249" s="106">
        <f t="shared" si="122"/>
        <v>0</v>
      </c>
      <c r="K1249" s="106">
        <f t="shared" si="122"/>
        <v>0</v>
      </c>
      <c r="L1249" s="106">
        <f t="shared" si="122"/>
        <v>0</v>
      </c>
      <c r="M1249" s="106">
        <f t="shared" si="122"/>
        <v>0</v>
      </c>
      <c r="N1249" s="106">
        <f t="shared" si="122"/>
        <v>0</v>
      </c>
      <c r="O1249" s="106">
        <f t="shared" si="122"/>
        <v>0</v>
      </c>
      <c r="P1249" s="106">
        <f t="shared" si="122"/>
        <v>0</v>
      </c>
      <c r="Q1249" s="106">
        <f t="shared" si="122"/>
        <v>0</v>
      </c>
      <c r="R1249" s="176"/>
    </row>
    <row r="1250" spans="1:18" s="6" customFormat="1" ht="25.5" customHeight="1" x14ac:dyDescent="0.25">
      <c r="A1250" s="210">
        <v>1</v>
      </c>
      <c r="B1250" s="19" t="s">
        <v>239</v>
      </c>
      <c r="C1250" s="334">
        <v>386864.652</v>
      </c>
      <c r="D1250" s="24">
        <v>386864.652</v>
      </c>
      <c r="E1250" s="214"/>
      <c r="F1250" s="214"/>
      <c r="G1250" s="214"/>
      <c r="H1250" s="214"/>
      <c r="I1250" s="214"/>
      <c r="J1250" s="214"/>
      <c r="K1250" s="214"/>
      <c r="L1250" s="214"/>
      <c r="M1250" s="214"/>
      <c r="N1250" s="214"/>
      <c r="O1250" s="214"/>
      <c r="P1250" s="214"/>
      <c r="Q1250" s="214"/>
      <c r="R1250" s="176"/>
    </row>
    <row r="1251" spans="1:18" s="6" customFormat="1" ht="25.5" customHeight="1" x14ac:dyDescent="0.25">
      <c r="A1251" s="210">
        <v>2</v>
      </c>
      <c r="B1251" s="19" t="s">
        <v>1355</v>
      </c>
      <c r="C1251" s="334">
        <v>1170000.202</v>
      </c>
      <c r="D1251" s="24">
        <v>1170000.202</v>
      </c>
      <c r="E1251" s="214"/>
      <c r="F1251" s="214"/>
      <c r="G1251" s="214"/>
      <c r="H1251" s="214"/>
      <c r="I1251" s="214"/>
      <c r="J1251" s="214"/>
      <c r="K1251" s="214"/>
      <c r="L1251" s="214"/>
      <c r="M1251" s="214"/>
      <c r="N1251" s="214"/>
      <c r="O1251" s="214"/>
      <c r="P1251" s="214"/>
      <c r="Q1251" s="214"/>
      <c r="R1251" s="176"/>
    </row>
    <row r="1252" spans="1:18" s="6" customFormat="1" ht="25.5" customHeight="1" x14ac:dyDescent="0.3">
      <c r="A1252" s="9">
        <v>27</v>
      </c>
      <c r="B1252" s="16" t="s">
        <v>79</v>
      </c>
      <c r="C1252" s="340">
        <f>C1253+C1262+C1276</f>
        <v>104041924.1144</v>
      </c>
      <c r="D1252" s="17">
        <f t="shared" ref="D1252:Q1252" si="123">D1253+D1262+D1276</f>
        <v>19502988.436999999</v>
      </c>
      <c r="E1252" s="17">
        <f t="shared" si="123"/>
        <v>0</v>
      </c>
      <c r="F1252" s="17">
        <f t="shared" si="123"/>
        <v>0</v>
      </c>
      <c r="G1252" s="17">
        <f t="shared" si="123"/>
        <v>22958.16</v>
      </c>
      <c r="H1252" s="17">
        <f t="shared" si="123"/>
        <v>67002016.283399999</v>
      </c>
      <c r="I1252" s="17">
        <f t="shared" si="123"/>
        <v>0</v>
      </c>
      <c r="J1252" s="17">
        <f t="shared" si="123"/>
        <v>0</v>
      </c>
      <c r="K1252" s="17">
        <f t="shared" si="123"/>
        <v>16916</v>
      </c>
      <c r="L1252" s="17">
        <f t="shared" si="123"/>
        <v>16673329.074000001</v>
      </c>
      <c r="M1252" s="17">
        <f t="shared" si="123"/>
        <v>834</v>
      </c>
      <c r="N1252" s="17">
        <f t="shared" si="123"/>
        <v>863590.32000000007</v>
      </c>
      <c r="O1252" s="17">
        <f t="shared" si="123"/>
        <v>0</v>
      </c>
      <c r="P1252" s="17">
        <f t="shared" si="123"/>
        <v>0</v>
      </c>
      <c r="Q1252" s="17">
        <f t="shared" si="123"/>
        <v>0</v>
      </c>
      <c r="R1252" s="176"/>
    </row>
    <row r="1253" spans="1:18" s="78" customFormat="1" ht="26.25" customHeight="1" x14ac:dyDescent="0.3">
      <c r="A1253" s="57" t="s">
        <v>373</v>
      </c>
      <c r="B1253" s="16"/>
      <c r="C1253" s="352">
        <f>D1253+H1253+L1253+N1253</f>
        <v>20796974.0108</v>
      </c>
      <c r="D1253" s="85">
        <f t="shared" ref="D1253:Q1253" si="124">SUM(D1254:D1261)</f>
        <v>4751421.4220000003</v>
      </c>
      <c r="E1253" s="85">
        <f t="shared" si="124"/>
        <v>0</v>
      </c>
      <c r="F1253" s="85">
        <f t="shared" si="124"/>
        <v>0</v>
      </c>
      <c r="G1253" s="85">
        <f t="shared" si="124"/>
        <v>4494.0200000000004</v>
      </c>
      <c r="H1253" s="85">
        <f t="shared" si="124"/>
        <v>12848911.741799999</v>
      </c>
      <c r="I1253" s="85">
        <f t="shared" si="124"/>
        <v>0</v>
      </c>
      <c r="J1253" s="85">
        <f t="shared" si="124"/>
        <v>0</v>
      </c>
      <c r="K1253" s="85">
        <f t="shared" si="124"/>
        <v>2993.8</v>
      </c>
      <c r="L1253" s="85">
        <f t="shared" si="124"/>
        <v>2960033.6670000004</v>
      </c>
      <c r="M1253" s="85">
        <f t="shared" si="124"/>
        <v>228.5</v>
      </c>
      <c r="N1253" s="85">
        <f t="shared" si="124"/>
        <v>236607.18</v>
      </c>
      <c r="O1253" s="85">
        <f t="shared" si="124"/>
        <v>0</v>
      </c>
      <c r="P1253" s="85">
        <f t="shared" si="124"/>
        <v>0</v>
      </c>
      <c r="Q1253" s="85">
        <f t="shared" si="124"/>
        <v>0</v>
      </c>
      <c r="R1253" s="215"/>
    </row>
    <row r="1254" spans="1:18" s="11" customFormat="1" ht="20.25" customHeight="1" x14ac:dyDescent="0.25">
      <c r="A1254" s="121">
        <v>1</v>
      </c>
      <c r="B1254" s="122" t="s">
        <v>245</v>
      </c>
      <c r="C1254" s="143">
        <f t="shared" ref="C1254:C1298" si="125">D1254+H1254+L1254+N1254</f>
        <v>1258359.2291999999</v>
      </c>
      <c r="D1254" s="55"/>
      <c r="E1254" s="55"/>
      <c r="F1254" s="55"/>
      <c r="G1254" s="10">
        <f>184.2*1.4</f>
        <v>257.88</v>
      </c>
      <c r="H1254" s="10">
        <f>G1254*3043.09</f>
        <v>784752.04920000001</v>
      </c>
      <c r="I1254" s="55"/>
      <c r="J1254" s="55"/>
      <c r="K1254" s="55">
        <v>228.5</v>
      </c>
      <c r="L1254" s="55">
        <v>237000</v>
      </c>
      <c r="M1254" s="55">
        <v>228.5</v>
      </c>
      <c r="N1254" s="55">
        <f>M1254*1035.48</f>
        <v>236607.18</v>
      </c>
      <c r="O1254" s="10"/>
      <c r="P1254" s="10"/>
      <c r="Q1254" s="10"/>
      <c r="R1254" s="216"/>
    </row>
    <row r="1255" spans="1:18" s="11" customFormat="1" ht="20.25" customHeight="1" x14ac:dyDescent="0.25">
      <c r="A1255" s="121">
        <v>2</v>
      </c>
      <c r="B1255" s="122" t="s">
        <v>248</v>
      </c>
      <c r="C1255" s="143">
        <f t="shared" si="125"/>
        <v>1747159.6926</v>
      </c>
      <c r="D1255" s="55"/>
      <c r="E1255" s="55"/>
      <c r="F1255" s="55"/>
      <c r="G1255" s="55">
        <f>410.1*1.4</f>
        <v>574.14</v>
      </c>
      <c r="H1255" s="55">
        <f>G1255*3043.09</f>
        <v>1747159.6926</v>
      </c>
      <c r="I1255" s="55"/>
      <c r="J1255" s="55"/>
      <c r="K1255" s="55"/>
      <c r="L1255" s="55"/>
      <c r="M1255" s="55"/>
      <c r="N1255" s="55"/>
      <c r="O1255" s="55"/>
      <c r="P1255" s="55"/>
      <c r="Q1255" s="10"/>
      <c r="R1255" s="216"/>
    </row>
    <row r="1256" spans="1:18" s="11" customFormat="1" ht="20.25" customHeight="1" x14ac:dyDescent="0.25">
      <c r="A1256" s="121">
        <v>3</v>
      </c>
      <c r="B1256" s="122" t="s">
        <v>252</v>
      </c>
      <c r="C1256" s="143">
        <f t="shared" si="125"/>
        <v>1138000</v>
      </c>
      <c r="D1256" s="55"/>
      <c r="E1256" s="55"/>
      <c r="F1256" s="55"/>
      <c r="G1256" s="10">
        <v>374</v>
      </c>
      <c r="H1256" s="10">
        <v>1138000</v>
      </c>
      <c r="I1256" s="55"/>
      <c r="J1256" s="55"/>
      <c r="K1256" s="55"/>
      <c r="L1256" s="55"/>
      <c r="M1256" s="55"/>
      <c r="N1256" s="55"/>
      <c r="O1256" s="10"/>
      <c r="P1256" s="10"/>
      <c r="Q1256" s="10"/>
      <c r="R1256" s="216"/>
    </row>
    <row r="1257" spans="1:18" s="11" customFormat="1" ht="20.25" customHeight="1" x14ac:dyDescent="0.25">
      <c r="A1257" s="121">
        <v>4</v>
      </c>
      <c r="B1257" s="122" t="s">
        <v>255</v>
      </c>
      <c r="C1257" s="143">
        <f t="shared" si="125"/>
        <v>4668818.2879999997</v>
      </c>
      <c r="D1257" s="55">
        <f>K1257*1718.23</f>
        <v>1461182.7919999999</v>
      </c>
      <c r="E1257" s="55"/>
      <c r="F1257" s="55"/>
      <c r="G1257" s="10">
        <v>779</v>
      </c>
      <c r="H1257" s="10">
        <v>2370000</v>
      </c>
      <c r="I1257" s="55"/>
      <c r="J1257" s="55"/>
      <c r="K1257" s="55">
        <v>850.4</v>
      </c>
      <c r="L1257" s="55">
        <f>K1257*984.99</f>
        <v>837635.49600000004</v>
      </c>
      <c r="M1257" s="55"/>
      <c r="N1257" s="55"/>
      <c r="O1257" s="10"/>
      <c r="P1257" s="10"/>
      <c r="Q1257" s="10"/>
      <c r="R1257" s="216"/>
    </row>
    <row r="1258" spans="1:18" s="11" customFormat="1" ht="20.25" customHeight="1" x14ac:dyDescent="0.25">
      <c r="A1258" s="121">
        <v>5</v>
      </c>
      <c r="B1258" s="122" t="s">
        <v>256</v>
      </c>
      <c r="C1258" s="143">
        <f t="shared" si="125"/>
        <v>4877124.8600000003</v>
      </c>
      <c r="D1258" s="55">
        <f>K1258*1718.23</f>
        <v>1859124.86</v>
      </c>
      <c r="E1258" s="55"/>
      <c r="F1258" s="55"/>
      <c r="G1258" s="10">
        <v>757</v>
      </c>
      <c r="H1258" s="10">
        <v>1953000</v>
      </c>
      <c r="I1258" s="55"/>
      <c r="J1258" s="55"/>
      <c r="K1258" s="55">
        <v>1082</v>
      </c>
      <c r="L1258" s="55">
        <v>1065000</v>
      </c>
      <c r="M1258" s="55"/>
      <c r="N1258" s="55"/>
      <c r="O1258" s="10"/>
      <c r="P1258" s="10"/>
      <c r="Q1258" s="10"/>
      <c r="R1258" s="216"/>
    </row>
    <row r="1259" spans="1:18" s="11" customFormat="1" ht="20.25" customHeight="1" x14ac:dyDescent="0.25">
      <c r="A1259" s="121">
        <v>6</v>
      </c>
      <c r="B1259" s="122" t="s">
        <v>257</v>
      </c>
      <c r="C1259" s="143">
        <f t="shared" si="125"/>
        <v>975000</v>
      </c>
      <c r="D1259" s="55"/>
      <c r="E1259" s="55"/>
      <c r="F1259" s="55"/>
      <c r="G1259" s="10">
        <v>378</v>
      </c>
      <c r="H1259" s="10">
        <v>975000</v>
      </c>
      <c r="I1259" s="55"/>
      <c r="J1259" s="55"/>
      <c r="K1259" s="55"/>
      <c r="L1259" s="55"/>
      <c r="M1259" s="55"/>
      <c r="N1259" s="55"/>
      <c r="O1259" s="10"/>
      <c r="P1259" s="10"/>
      <c r="Q1259" s="10"/>
      <c r="R1259" s="216"/>
    </row>
    <row r="1260" spans="1:18" s="11" customFormat="1" ht="42.75" customHeight="1" x14ac:dyDescent="0.25">
      <c r="A1260" s="121">
        <v>7</v>
      </c>
      <c r="B1260" s="122" t="s">
        <v>1324</v>
      </c>
      <c r="C1260" s="143">
        <f t="shared" si="125"/>
        <v>3923511.9410000001</v>
      </c>
      <c r="D1260" s="55">
        <v>1431113.77</v>
      </c>
      <c r="E1260" s="55"/>
      <c r="F1260" s="55"/>
      <c r="G1260" s="10">
        <v>648</v>
      </c>
      <c r="H1260" s="10">
        <v>1672000</v>
      </c>
      <c r="I1260" s="55"/>
      <c r="J1260" s="55"/>
      <c r="K1260" s="55">
        <v>832.9</v>
      </c>
      <c r="L1260" s="55">
        <f>K1260*984.99</f>
        <v>820398.17099999997</v>
      </c>
      <c r="M1260" s="55"/>
      <c r="N1260" s="55"/>
      <c r="O1260" s="10"/>
      <c r="P1260" s="10"/>
      <c r="Q1260" s="10"/>
      <c r="R1260" s="216"/>
    </row>
    <row r="1261" spans="1:18" s="11" customFormat="1" ht="24" customHeight="1" x14ac:dyDescent="0.25">
      <c r="A1261" s="121">
        <v>8</v>
      </c>
      <c r="B1261" s="122" t="s">
        <v>1588</v>
      </c>
      <c r="C1261" s="143">
        <f t="shared" si="125"/>
        <v>2209000</v>
      </c>
      <c r="D1261" s="55"/>
      <c r="E1261" s="55"/>
      <c r="F1261" s="55"/>
      <c r="G1261" s="10">
        <v>726</v>
      </c>
      <c r="H1261" s="10">
        <v>2209000</v>
      </c>
      <c r="I1261" s="55"/>
      <c r="J1261" s="55"/>
      <c r="K1261" s="55"/>
      <c r="L1261" s="55"/>
      <c r="M1261" s="55"/>
      <c r="N1261" s="55"/>
      <c r="O1261" s="10"/>
      <c r="P1261" s="10"/>
      <c r="Q1261" s="10"/>
      <c r="R1261" s="216"/>
    </row>
    <row r="1262" spans="1:18" s="78" customFormat="1" ht="17.399999999999999" x14ac:dyDescent="0.3">
      <c r="A1262" s="57" t="s">
        <v>374</v>
      </c>
      <c r="B1262" s="16"/>
      <c r="C1262" s="352">
        <f t="shared" si="125"/>
        <v>35078498.008000001</v>
      </c>
      <c r="D1262" s="195">
        <f t="shared" ref="D1262:Q1262" si="126">SUM(D1263:D1275)</f>
        <v>5225145.2630000003</v>
      </c>
      <c r="E1262" s="195">
        <f t="shared" si="126"/>
        <v>0</v>
      </c>
      <c r="F1262" s="195">
        <f t="shared" si="126"/>
        <v>0</v>
      </c>
      <c r="G1262" s="195">
        <f t="shared" si="126"/>
        <v>8818</v>
      </c>
      <c r="H1262" s="195">
        <f t="shared" si="126"/>
        <v>26044000</v>
      </c>
      <c r="I1262" s="195">
        <f t="shared" si="126"/>
        <v>0</v>
      </c>
      <c r="J1262" s="195">
        <f t="shared" si="126"/>
        <v>0</v>
      </c>
      <c r="K1262" s="195">
        <f t="shared" si="126"/>
        <v>3867.3</v>
      </c>
      <c r="L1262" s="195">
        <f t="shared" si="126"/>
        <v>3809352.7450000001</v>
      </c>
      <c r="M1262" s="195">
        <f t="shared" si="126"/>
        <v>0</v>
      </c>
      <c r="N1262" s="195">
        <f t="shared" si="126"/>
        <v>0</v>
      </c>
      <c r="O1262" s="195">
        <f t="shared" si="126"/>
        <v>0</v>
      </c>
      <c r="P1262" s="195">
        <f t="shared" si="126"/>
        <v>0</v>
      </c>
      <c r="Q1262" s="195">
        <f t="shared" si="126"/>
        <v>0</v>
      </c>
      <c r="R1262" s="217"/>
    </row>
    <row r="1263" spans="1:18" s="34" customFormat="1" x14ac:dyDescent="0.25">
      <c r="A1263" s="7">
        <v>1</v>
      </c>
      <c r="B1263" s="124" t="s">
        <v>240</v>
      </c>
      <c r="C1263" s="143">
        <f t="shared" si="125"/>
        <v>1935000</v>
      </c>
      <c r="D1263" s="55"/>
      <c r="E1263" s="55"/>
      <c r="F1263" s="55"/>
      <c r="G1263" s="10">
        <v>636</v>
      </c>
      <c r="H1263" s="10">
        <v>1935000</v>
      </c>
      <c r="I1263" s="55"/>
      <c r="J1263" s="55"/>
      <c r="K1263" s="55"/>
      <c r="L1263" s="55"/>
      <c r="M1263" s="10"/>
      <c r="N1263" s="10"/>
      <c r="O1263" s="10"/>
      <c r="P1263" s="10"/>
      <c r="Q1263" s="10"/>
      <c r="R1263" s="216"/>
    </row>
    <row r="1264" spans="1:18" s="34" customFormat="1" ht="36" x14ac:dyDescent="0.25">
      <c r="A1264" s="7">
        <v>2</v>
      </c>
      <c r="B1264" s="122" t="s">
        <v>1640</v>
      </c>
      <c r="C1264" s="143">
        <f t="shared" si="125"/>
        <v>1208000</v>
      </c>
      <c r="D1264" s="55"/>
      <c r="E1264" s="55"/>
      <c r="F1264" s="55"/>
      <c r="G1264" s="10">
        <v>397</v>
      </c>
      <c r="H1264" s="10">
        <v>1208000</v>
      </c>
      <c r="I1264" s="55"/>
      <c r="J1264" s="55"/>
      <c r="K1264" s="55"/>
      <c r="L1264" s="55"/>
      <c r="M1264" s="10"/>
      <c r="N1264" s="10"/>
      <c r="O1264" s="10"/>
      <c r="P1264" s="10"/>
      <c r="Q1264" s="10"/>
      <c r="R1264" s="216"/>
    </row>
    <row r="1265" spans="1:18" s="34" customFormat="1" ht="36" x14ac:dyDescent="0.25">
      <c r="A1265" s="121">
        <v>3</v>
      </c>
      <c r="B1265" s="122" t="s">
        <v>1641</v>
      </c>
      <c r="C1265" s="143">
        <f t="shared" si="125"/>
        <v>1609000</v>
      </c>
      <c r="D1265" s="55"/>
      <c r="E1265" s="55"/>
      <c r="F1265" s="55"/>
      <c r="G1265" s="10">
        <v>529</v>
      </c>
      <c r="H1265" s="10">
        <v>1609000</v>
      </c>
      <c r="I1265" s="55"/>
      <c r="J1265" s="55"/>
      <c r="K1265" s="55"/>
      <c r="L1265" s="55"/>
      <c r="M1265" s="55"/>
      <c r="N1265" s="55"/>
      <c r="O1265" s="10"/>
      <c r="P1265" s="10"/>
      <c r="Q1265" s="10"/>
      <c r="R1265" s="216"/>
    </row>
    <row r="1266" spans="1:18" s="34" customFormat="1" ht="24.75" customHeight="1" x14ac:dyDescent="0.25">
      <c r="A1266" s="121">
        <v>4</v>
      </c>
      <c r="B1266" s="122" t="s">
        <v>1474</v>
      </c>
      <c r="C1266" s="143">
        <f t="shared" si="125"/>
        <v>1691082.1539999999</v>
      </c>
      <c r="D1266" s="55">
        <v>521823.38</v>
      </c>
      <c r="E1266" s="55"/>
      <c r="F1266" s="55"/>
      <c r="G1266" s="10">
        <v>312</v>
      </c>
      <c r="H1266" s="10">
        <v>950000</v>
      </c>
      <c r="I1266" s="55"/>
      <c r="J1266" s="55"/>
      <c r="K1266" s="55">
        <v>222.6</v>
      </c>
      <c r="L1266" s="55">
        <f>K1266*984.99</f>
        <v>219258.774</v>
      </c>
      <c r="M1266" s="55"/>
      <c r="N1266" s="55"/>
      <c r="O1266" s="10"/>
      <c r="P1266" s="10"/>
      <c r="Q1266" s="10"/>
      <c r="R1266" s="216"/>
    </row>
    <row r="1267" spans="1:18" s="34" customFormat="1" ht="36" x14ac:dyDescent="0.25">
      <c r="A1267" s="7">
        <v>5</v>
      </c>
      <c r="B1267" s="122" t="s">
        <v>1642</v>
      </c>
      <c r="C1267" s="143">
        <f t="shared" si="125"/>
        <v>4442000</v>
      </c>
      <c r="D1267" s="55"/>
      <c r="E1267" s="55"/>
      <c r="F1267" s="55"/>
      <c r="G1267" s="10">
        <v>1460</v>
      </c>
      <c r="H1267" s="10">
        <v>4442000</v>
      </c>
      <c r="I1267" s="55"/>
      <c r="J1267" s="55"/>
      <c r="K1267" s="55"/>
      <c r="L1267" s="55"/>
      <c r="M1267" s="10"/>
      <c r="N1267" s="10"/>
      <c r="O1267" s="10"/>
      <c r="P1267" s="10"/>
      <c r="Q1267" s="10"/>
      <c r="R1267" s="216"/>
    </row>
    <row r="1268" spans="1:18" s="25" customFormat="1" x14ac:dyDescent="0.25">
      <c r="A1268" s="121">
        <v>6</v>
      </c>
      <c r="B1268" s="122" t="s">
        <v>245</v>
      </c>
      <c r="C1268" s="143">
        <f t="shared" si="125"/>
        <v>475000</v>
      </c>
      <c r="D1268" s="55">
        <v>475000</v>
      </c>
      <c r="E1268" s="55"/>
      <c r="F1268" s="55"/>
      <c r="G1268" s="10"/>
      <c r="H1268" s="10"/>
      <c r="I1268" s="55"/>
      <c r="J1268" s="55"/>
      <c r="K1268" s="55"/>
      <c r="L1268" s="55"/>
      <c r="M1268" s="55"/>
      <c r="N1268" s="55"/>
      <c r="O1268" s="10"/>
      <c r="P1268" s="10"/>
      <c r="Q1268" s="10"/>
      <c r="R1268" s="216"/>
    </row>
    <row r="1269" spans="1:18" s="25" customFormat="1" ht="36" x14ac:dyDescent="0.25">
      <c r="A1269" s="7">
        <v>7</v>
      </c>
      <c r="B1269" s="124" t="s">
        <v>1587</v>
      </c>
      <c r="C1269" s="143">
        <f t="shared" si="125"/>
        <v>3128000</v>
      </c>
      <c r="D1269" s="55"/>
      <c r="E1269" s="55"/>
      <c r="F1269" s="55"/>
      <c r="G1269" s="10">
        <v>1028</v>
      </c>
      <c r="H1269" s="10">
        <v>3128000</v>
      </c>
      <c r="I1269" s="55"/>
      <c r="J1269" s="55"/>
      <c r="K1269" s="55"/>
      <c r="L1269" s="55"/>
      <c r="M1269" s="10"/>
      <c r="N1269" s="10"/>
      <c r="O1269" s="10"/>
      <c r="P1269" s="10"/>
      <c r="Q1269" s="10"/>
      <c r="R1269" s="216"/>
    </row>
    <row r="1270" spans="1:18" s="25" customFormat="1" x14ac:dyDescent="0.25">
      <c r="A1270" s="7">
        <v>8</v>
      </c>
      <c r="B1270" s="122" t="s">
        <v>250</v>
      </c>
      <c r="C1270" s="143">
        <f t="shared" si="125"/>
        <v>5209000</v>
      </c>
      <c r="D1270" s="55"/>
      <c r="E1270" s="55"/>
      <c r="F1270" s="55"/>
      <c r="G1270" s="10">
        <v>1712</v>
      </c>
      <c r="H1270" s="10">
        <v>5209000</v>
      </c>
      <c r="I1270" s="55"/>
      <c r="J1270" s="55"/>
      <c r="K1270" s="55"/>
      <c r="L1270" s="55"/>
      <c r="M1270" s="10"/>
      <c r="N1270" s="10"/>
      <c r="O1270" s="10"/>
      <c r="P1270" s="10"/>
      <c r="Q1270" s="10"/>
      <c r="R1270" s="216"/>
    </row>
    <row r="1271" spans="1:18" s="25" customFormat="1" x14ac:dyDescent="0.25">
      <c r="A1271" s="7">
        <v>9</v>
      </c>
      <c r="B1271" s="122" t="s">
        <v>251</v>
      </c>
      <c r="C1271" s="143">
        <f t="shared" si="125"/>
        <v>1055000</v>
      </c>
      <c r="D1271" s="55"/>
      <c r="E1271" s="55"/>
      <c r="F1271" s="55"/>
      <c r="G1271" s="10">
        <v>409</v>
      </c>
      <c r="H1271" s="10">
        <v>1055000</v>
      </c>
      <c r="I1271" s="55"/>
      <c r="J1271" s="55"/>
      <c r="K1271" s="55"/>
      <c r="L1271" s="55"/>
      <c r="M1271" s="10"/>
      <c r="N1271" s="10"/>
      <c r="O1271" s="10"/>
      <c r="P1271" s="10"/>
      <c r="Q1271" s="10"/>
      <c r="R1271" s="216"/>
    </row>
    <row r="1272" spans="1:18" s="25" customFormat="1" ht="24" customHeight="1" x14ac:dyDescent="0.25">
      <c r="A1272" s="7">
        <v>10</v>
      </c>
      <c r="B1272" s="122" t="s">
        <v>258</v>
      </c>
      <c r="C1272" s="143">
        <f t="shared" si="125"/>
        <v>2779566.6540000001</v>
      </c>
      <c r="D1272" s="55">
        <f>K1272*1718.23</f>
        <v>894682.36100000003</v>
      </c>
      <c r="E1272" s="55"/>
      <c r="F1272" s="55"/>
      <c r="G1272" s="10">
        <v>451</v>
      </c>
      <c r="H1272" s="10">
        <v>1372000</v>
      </c>
      <c r="I1272" s="55"/>
      <c r="J1272" s="55"/>
      <c r="K1272" s="55">
        <v>520.70000000000005</v>
      </c>
      <c r="L1272" s="55">
        <f>K1272*984.99</f>
        <v>512884.29300000006</v>
      </c>
      <c r="M1272" s="10"/>
      <c r="N1272" s="10"/>
      <c r="O1272" s="10"/>
      <c r="P1272" s="10"/>
      <c r="Q1272" s="10"/>
      <c r="R1272" s="216"/>
    </row>
    <row r="1273" spans="1:18" s="25" customFormat="1" ht="38.25" customHeight="1" x14ac:dyDescent="0.25">
      <c r="A1273" s="121">
        <v>11</v>
      </c>
      <c r="B1273" s="122" t="s">
        <v>1643</v>
      </c>
      <c r="C1273" s="143">
        <f t="shared" si="125"/>
        <v>1499000</v>
      </c>
      <c r="D1273" s="55"/>
      <c r="E1273" s="55"/>
      <c r="F1273" s="55"/>
      <c r="G1273" s="10">
        <v>581</v>
      </c>
      <c r="H1273" s="10">
        <v>1499000</v>
      </c>
      <c r="I1273" s="55"/>
      <c r="J1273" s="55"/>
      <c r="K1273" s="55"/>
      <c r="L1273" s="55"/>
      <c r="M1273" s="55"/>
      <c r="N1273" s="55"/>
      <c r="O1273" s="10"/>
      <c r="P1273" s="10"/>
      <c r="Q1273" s="10"/>
      <c r="R1273" s="216"/>
    </row>
    <row r="1274" spans="1:18" s="25" customFormat="1" x14ac:dyDescent="0.25">
      <c r="A1274" s="7">
        <v>12</v>
      </c>
      <c r="B1274" s="122" t="s">
        <v>1475</v>
      </c>
      <c r="C1274" s="143">
        <f t="shared" si="125"/>
        <v>7174639.5219999999</v>
      </c>
      <c r="D1274" s="55">
        <f>K1274*1250.79</f>
        <v>2991639.5220000003</v>
      </c>
      <c r="E1274" s="55"/>
      <c r="F1274" s="55"/>
      <c r="G1274" s="10">
        <v>708</v>
      </c>
      <c r="H1274" s="10">
        <v>1827000</v>
      </c>
      <c r="I1274" s="55"/>
      <c r="J1274" s="55"/>
      <c r="K1274" s="55">
        <v>2391.8000000000002</v>
      </c>
      <c r="L1274" s="55">
        <v>2356000</v>
      </c>
      <c r="M1274" s="10"/>
      <c r="N1274" s="10"/>
      <c r="O1274" s="10"/>
      <c r="P1274" s="10"/>
      <c r="Q1274" s="10"/>
      <c r="R1274" s="216"/>
    </row>
    <row r="1275" spans="1:18" s="25" customFormat="1" x14ac:dyDescent="0.25">
      <c r="A1275" s="121">
        <v>13</v>
      </c>
      <c r="B1275" s="122" t="s">
        <v>1476</v>
      </c>
      <c r="C1275" s="143">
        <f t="shared" si="125"/>
        <v>2873209.6780000003</v>
      </c>
      <c r="D1275" s="55">
        <v>342000</v>
      </c>
      <c r="E1275" s="55"/>
      <c r="F1275" s="55"/>
      <c r="G1275" s="10">
        <v>595</v>
      </c>
      <c r="H1275" s="10">
        <v>1810000</v>
      </c>
      <c r="I1275" s="55"/>
      <c r="J1275" s="55"/>
      <c r="K1275" s="55">
        <v>732.2</v>
      </c>
      <c r="L1275" s="55">
        <f>K1275*984.99</f>
        <v>721209.67800000007</v>
      </c>
      <c r="M1275" s="55"/>
      <c r="N1275" s="55"/>
      <c r="O1275" s="10"/>
      <c r="P1275" s="10"/>
      <c r="Q1275" s="10"/>
      <c r="R1275" s="216"/>
    </row>
    <row r="1276" spans="1:18" s="78" customFormat="1" ht="17.399999999999999" x14ac:dyDescent="0.3">
      <c r="A1276" s="57" t="s">
        <v>375</v>
      </c>
      <c r="B1276" s="35"/>
      <c r="C1276" s="352">
        <f t="shared" si="125"/>
        <v>48166452.095600002</v>
      </c>
      <c r="D1276" s="195">
        <f t="shared" ref="D1276:Q1276" si="127">SUM(D1277:D1298)</f>
        <v>9526421.7520000003</v>
      </c>
      <c r="E1276" s="195">
        <f t="shared" si="127"/>
        <v>0</v>
      </c>
      <c r="F1276" s="195">
        <f t="shared" si="127"/>
        <v>0</v>
      </c>
      <c r="G1276" s="195">
        <f t="shared" si="127"/>
        <v>9646.14</v>
      </c>
      <c r="H1276" s="195">
        <f t="shared" si="127"/>
        <v>28109104.5416</v>
      </c>
      <c r="I1276" s="195">
        <f t="shared" si="127"/>
        <v>0</v>
      </c>
      <c r="J1276" s="195">
        <f t="shared" si="127"/>
        <v>0</v>
      </c>
      <c r="K1276" s="195">
        <f t="shared" si="127"/>
        <v>10054.900000000001</v>
      </c>
      <c r="L1276" s="195">
        <f t="shared" si="127"/>
        <v>9903942.6620000005</v>
      </c>
      <c r="M1276" s="195">
        <f t="shared" si="127"/>
        <v>605.5</v>
      </c>
      <c r="N1276" s="195">
        <f t="shared" si="127"/>
        <v>626983.14</v>
      </c>
      <c r="O1276" s="195">
        <f t="shared" si="127"/>
        <v>0</v>
      </c>
      <c r="P1276" s="195">
        <f t="shared" si="127"/>
        <v>0</v>
      </c>
      <c r="Q1276" s="195">
        <f t="shared" si="127"/>
        <v>0</v>
      </c>
      <c r="R1276" s="217"/>
    </row>
    <row r="1277" spans="1:18" s="25" customFormat="1" ht="26.25" customHeight="1" x14ac:dyDescent="0.25">
      <c r="A1277" s="121">
        <v>1</v>
      </c>
      <c r="B1277" s="124" t="s">
        <v>241</v>
      </c>
      <c r="C1277" s="143">
        <f t="shared" si="125"/>
        <v>1721000</v>
      </c>
      <c r="D1277" s="55"/>
      <c r="E1277" s="55"/>
      <c r="F1277" s="55"/>
      <c r="G1277" s="10">
        <v>667</v>
      </c>
      <c r="H1277" s="10">
        <v>1721000</v>
      </c>
      <c r="I1277" s="55"/>
      <c r="J1277" s="55"/>
      <c r="K1277" s="55"/>
      <c r="L1277" s="55"/>
      <c r="M1277" s="55"/>
      <c r="N1277" s="55"/>
      <c r="O1277" s="55"/>
      <c r="P1277" s="55"/>
      <c r="Q1277" s="10"/>
      <c r="R1277" s="218"/>
    </row>
    <row r="1278" spans="1:18" s="25" customFormat="1" ht="24.75" customHeight="1" x14ac:dyDescent="0.25">
      <c r="A1278" s="121">
        <v>2</v>
      </c>
      <c r="B1278" s="124" t="s">
        <v>242</v>
      </c>
      <c r="C1278" s="143">
        <f t="shared" si="125"/>
        <v>3128000</v>
      </c>
      <c r="D1278" s="55"/>
      <c r="E1278" s="55"/>
      <c r="F1278" s="55"/>
      <c r="G1278" s="10">
        <v>1028</v>
      </c>
      <c r="H1278" s="10">
        <v>3128000</v>
      </c>
      <c r="I1278" s="55"/>
      <c r="J1278" s="55"/>
      <c r="K1278" s="55"/>
      <c r="L1278" s="55"/>
      <c r="M1278" s="55"/>
      <c r="N1278" s="55"/>
      <c r="O1278" s="55"/>
      <c r="P1278" s="55"/>
      <c r="Q1278" s="10"/>
      <c r="R1278" s="218"/>
    </row>
    <row r="1279" spans="1:18" s="25" customFormat="1" ht="36" x14ac:dyDescent="0.25">
      <c r="A1279" s="121">
        <v>3</v>
      </c>
      <c r="B1279" s="122" t="s">
        <v>1586</v>
      </c>
      <c r="C1279" s="143">
        <f t="shared" si="125"/>
        <v>2200463.2400000002</v>
      </c>
      <c r="D1279" s="55">
        <v>1219463.24</v>
      </c>
      <c r="E1279" s="55"/>
      <c r="F1279" s="55"/>
      <c r="G1279" s="10">
        <v>380</v>
      </c>
      <c r="H1279" s="10">
        <v>981000</v>
      </c>
      <c r="I1279" s="55"/>
      <c r="J1279" s="55"/>
      <c r="K1279" s="55"/>
      <c r="L1279" s="55"/>
      <c r="M1279" s="55"/>
      <c r="N1279" s="55"/>
      <c r="O1279" s="55"/>
      <c r="P1279" s="55"/>
      <c r="Q1279" s="10"/>
      <c r="R1279" s="218"/>
    </row>
    <row r="1280" spans="1:18" s="25" customFormat="1" ht="36" x14ac:dyDescent="0.25">
      <c r="A1280" s="121">
        <v>4</v>
      </c>
      <c r="B1280" s="122" t="s">
        <v>1585</v>
      </c>
      <c r="C1280" s="143">
        <f t="shared" si="125"/>
        <v>2198291.1340000001</v>
      </c>
      <c r="D1280" s="55">
        <f>2344.22*519.7</f>
        <v>1218291.1340000001</v>
      </c>
      <c r="E1280" s="55"/>
      <c r="F1280" s="55"/>
      <c r="G1280" s="10">
        <v>380</v>
      </c>
      <c r="H1280" s="10">
        <v>980000</v>
      </c>
      <c r="I1280" s="55"/>
      <c r="J1280" s="55"/>
      <c r="K1280" s="55"/>
      <c r="L1280" s="55"/>
      <c r="M1280" s="55"/>
      <c r="N1280" s="55"/>
      <c r="O1280" s="55"/>
      <c r="P1280" s="55"/>
      <c r="Q1280" s="10"/>
      <c r="R1280" s="218"/>
    </row>
    <row r="1281" spans="1:18" s="25" customFormat="1" ht="36" x14ac:dyDescent="0.25">
      <c r="A1281" s="121">
        <v>5</v>
      </c>
      <c r="B1281" s="122" t="s">
        <v>1584</v>
      </c>
      <c r="C1281" s="143">
        <f t="shared" si="125"/>
        <v>2204620.5300000003</v>
      </c>
      <c r="D1281" s="55">
        <v>1224620.53</v>
      </c>
      <c r="E1281" s="55"/>
      <c r="F1281" s="55"/>
      <c r="G1281" s="10">
        <v>380</v>
      </c>
      <c r="H1281" s="10">
        <v>980000</v>
      </c>
      <c r="I1281" s="55"/>
      <c r="J1281" s="55"/>
      <c r="K1281" s="55"/>
      <c r="L1281" s="55"/>
      <c r="M1281" s="55"/>
      <c r="N1281" s="55"/>
      <c r="O1281" s="55"/>
      <c r="P1281" s="55"/>
      <c r="Q1281" s="10"/>
      <c r="R1281" s="218"/>
    </row>
    <row r="1282" spans="1:18" s="25" customFormat="1" x14ac:dyDescent="0.25">
      <c r="A1282" s="121">
        <v>6</v>
      </c>
      <c r="B1282" s="122" t="s">
        <v>1477</v>
      </c>
      <c r="C1282" s="143">
        <f t="shared" si="125"/>
        <v>4307751.8320000004</v>
      </c>
      <c r="D1282" s="55">
        <f>K1282*1948.92</f>
        <v>1549586.2920000001</v>
      </c>
      <c r="E1282" s="55"/>
      <c r="F1282" s="55"/>
      <c r="G1282" s="10">
        <v>649</v>
      </c>
      <c r="H1282" s="10">
        <v>1975000</v>
      </c>
      <c r="I1282" s="55"/>
      <c r="J1282" s="55"/>
      <c r="K1282" s="55">
        <v>795.1</v>
      </c>
      <c r="L1282" s="55">
        <v>783165.54</v>
      </c>
      <c r="M1282" s="55"/>
      <c r="N1282" s="55"/>
      <c r="O1282" s="55"/>
      <c r="P1282" s="55"/>
      <c r="Q1282" s="10"/>
      <c r="R1282" s="218"/>
    </row>
    <row r="1283" spans="1:18" s="25" customFormat="1" ht="24.75" customHeight="1" x14ac:dyDescent="0.25">
      <c r="A1283" s="121">
        <v>7</v>
      </c>
      <c r="B1283" s="122" t="s">
        <v>243</v>
      </c>
      <c r="C1283" s="143">
        <f t="shared" si="125"/>
        <v>805000</v>
      </c>
      <c r="D1283" s="55"/>
      <c r="E1283" s="55"/>
      <c r="F1283" s="55"/>
      <c r="G1283" s="10">
        <v>312</v>
      </c>
      <c r="H1283" s="10">
        <v>805000</v>
      </c>
      <c r="I1283" s="55"/>
      <c r="J1283" s="55"/>
      <c r="K1283" s="55"/>
      <c r="L1283" s="55"/>
      <c r="M1283" s="55"/>
      <c r="N1283" s="55"/>
      <c r="O1283" s="55"/>
      <c r="P1283" s="55"/>
      <c r="Q1283" s="10"/>
      <c r="R1283" s="218"/>
    </row>
    <row r="1284" spans="1:18" s="25" customFormat="1" x14ac:dyDescent="0.25">
      <c r="A1284" s="121">
        <v>8</v>
      </c>
      <c r="B1284" s="122" t="s">
        <v>1478</v>
      </c>
      <c r="C1284" s="143">
        <f t="shared" si="125"/>
        <v>1437000</v>
      </c>
      <c r="D1284" s="55"/>
      <c r="E1284" s="55"/>
      <c r="F1284" s="55"/>
      <c r="G1284" s="10">
        <v>557</v>
      </c>
      <c r="H1284" s="10">
        <v>1437000</v>
      </c>
      <c r="I1284" s="55"/>
      <c r="J1284" s="55"/>
      <c r="K1284" s="55"/>
      <c r="L1284" s="55"/>
      <c r="M1284" s="55"/>
      <c r="N1284" s="55"/>
      <c r="O1284" s="55"/>
      <c r="P1284" s="55"/>
      <c r="Q1284" s="10"/>
      <c r="R1284" s="218"/>
    </row>
    <row r="1285" spans="1:18" s="25" customFormat="1" ht="24.75" customHeight="1" x14ac:dyDescent="0.25">
      <c r="A1285" s="121">
        <v>9</v>
      </c>
      <c r="B1285" s="122" t="s">
        <v>1479</v>
      </c>
      <c r="C1285" s="143">
        <f t="shared" si="125"/>
        <v>1085666.142</v>
      </c>
      <c r="D1285" s="55">
        <f>1876.78*268.9</f>
        <v>504666.14199999993</v>
      </c>
      <c r="E1285" s="55"/>
      <c r="F1285" s="55"/>
      <c r="G1285" s="10">
        <v>191</v>
      </c>
      <c r="H1285" s="10">
        <v>581000</v>
      </c>
      <c r="I1285" s="55"/>
      <c r="J1285" s="55"/>
      <c r="K1285" s="55"/>
      <c r="L1285" s="55"/>
      <c r="M1285" s="55"/>
      <c r="N1285" s="55"/>
      <c r="O1285" s="55"/>
      <c r="P1285" s="55"/>
      <c r="Q1285" s="10"/>
      <c r="R1285" s="218"/>
    </row>
    <row r="1286" spans="1:18" s="25" customFormat="1" x14ac:dyDescent="0.25">
      <c r="A1286" s="121">
        <v>10</v>
      </c>
      <c r="B1286" s="122" t="s">
        <v>244</v>
      </c>
      <c r="C1286" s="143">
        <f t="shared" si="125"/>
        <v>2603999.0915999999</v>
      </c>
      <c r="D1286" s="55">
        <f>K1286*2344.22</f>
        <v>777108.92999999993</v>
      </c>
      <c r="E1286" s="55"/>
      <c r="F1286" s="55"/>
      <c r="G1286" s="10">
        <f>271.6*1.4</f>
        <v>380.24</v>
      </c>
      <c r="H1286" s="10">
        <f>G1286*3043.09</f>
        <v>1157104.5416000001</v>
      </c>
      <c r="I1286" s="55"/>
      <c r="J1286" s="55"/>
      <c r="K1286" s="55">
        <v>331.5</v>
      </c>
      <c r="L1286" s="55">
        <v>326524</v>
      </c>
      <c r="M1286" s="55">
        <f>K1286</f>
        <v>331.5</v>
      </c>
      <c r="N1286" s="55">
        <f>M1286*1035.48</f>
        <v>343261.62</v>
      </c>
      <c r="O1286" s="55"/>
      <c r="P1286" s="55"/>
      <c r="Q1286" s="10"/>
      <c r="R1286" s="218"/>
    </row>
    <row r="1287" spans="1:18" s="25" customFormat="1" x14ac:dyDescent="0.25">
      <c r="A1287" s="121">
        <v>11</v>
      </c>
      <c r="B1287" s="122" t="s">
        <v>246</v>
      </c>
      <c r="C1287" s="143">
        <f t="shared" si="125"/>
        <v>2016925.0599999998</v>
      </c>
      <c r="D1287" s="55">
        <f>K1287*2344.22</f>
        <v>642316.27999999991</v>
      </c>
      <c r="E1287" s="55"/>
      <c r="F1287" s="55"/>
      <c r="G1287" s="10">
        <v>270</v>
      </c>
      <c r="H1287" s="10">
        <v>821000</v>
      </c>
      <c r="I1287" s="55"/>
      <c r="J1287" s="55"/>
      <c r="K1287" s="55">
        <v>274</v>
      </c>
      <c r="L1287" s="55">
        <f>K1287*984.99</f>
        <v>269887.26</v>
      </c>
      <c r="M1287" s="55">
        <f>K1287</f>
        <v>274</v>
      </c>
      <c r="N1287" s="55">
        <f>M1287*1035.48</f>
        <v>283721.52</v>
      </c>
      <c r="O1287" s="55"/>
      <c r="P1287" s="55"/>
      <c r="Q1287" s="10"/>
      <c r="R1287" s="218"/>
    </row>
    <row r="1288" spans="1:18" s="25" customFormat="1" x14ac:dyDescent="0.25">
      <c r="A1288" s="121">
        <v>12</v>
      </c>
      <c r="B1288" s="122" t="s">
        <v>247</v>
      </c>
      <c r="C1288" s="143">
        <f t="shared" si="125"/>
        <v>1102631.5079999999</v>
      </c>
      <c r="D1288" s="55">
        <f>229.1*1876.78</f>
        <v>429970.29800000001</v>
      </c>
      <c r="E1288" s="55"/>
      <c r="F1288" s="55"/>
      <c r="G1288" s="10">
        <v>147</v>
      </c>
      <c r="H1288" s="10">
        <v>447000</v>
      </c>
      <c r="I1288" s="55"/>
      <c r="J1288" s="55"/>
      <c r="K1288" s="55">
        <v>229.1</v>
      </c>
      <c r="L1288" s="55">
        <v>225661.21</v>
      </c>
      <c r="M1288" s="55"/>
      <c r="N1288" s="55"/>
      <c r="O1288" s="55"/>
      <c r="P1288" s="55"/>
      <c r="Q1288" s="10"/>
      <c r="R1288" s="218"/>
    </row>
    <row r="1289" spans="1:18" s="125" customFormat="1" ht="24.75" customHeight="1" x14ac:dyDescent="0.25">
      <c r="A1289" s="121">
        <v>13</v>
      </c>
      <c r="B1289" s="122" t="s">
        <v>249</v>
      </c>
      <c r="C1289" s="143">
        <f t="shared" si="125"/>
        <v>5197000</v>
      </c>
      <c r="D1289" s="55"/>
      <c r="E1289" s="55"/>
      <c r="F1289" s="55"/>
      <c r="G1289" s="10">
        <v>1708</v>
      </c>
      <c r="H1289" s="10">
        <v>5197000</v>
      </c>
      <c r="I1289" s="55"/>
      <c r="J1289" s="55"/>
      <c r="K1289" s="55"/>
      <c r="L1289" s="55"/>
      <c r="M1289" s="55"/>
      <c r="N1289" s="55"/>
      <c r="O1289" s="55"/>
      <c r="P1289" s="55"/>
      <c r="Q1289" s="10"/>
      <c r="R1289" s="219"/>
    </row>
    <row r="1290" spans="1:18" s="25" customFormat="1" ht="24" customHeight="1" x14ac:dyDescent="0.25">
      <c r="A1290" s="121">
        <v>14</v>
      </c>
      <c r="B1290" s="122" t="s">
        <v>1480</v>
      </c>
      <c r="C1290" s="143">
        <f t="shared" si="125"/>
        <v>1655000</v>
      </c>
      <c r="D1290" s="55"/>
      <c r="E1290" s="55"/>
      <c r="F1290" s="55"/>
      <c r="G1290" s="10">
        <v>544</v>
      </c>
      <c r="H1290" s="10">
        <v>1655000</v>
      </c>
      <c r="I1290" s="55"/>
      <c r="J1290" s="55"/>
      <c r="K1290" s="55"/>
      <c r="L1290" s="55"/>
      <c r="M1290" s="55"/>
      <c r="N1290" s="55"/>
      <c r="O1290" s="55"/>
      <c r="P1290" s="55"/>
      <c r="Q1290" s="10"/>
      <c r="R1290" s="218"/>
    </row>
    <row r="1291" spans="1:18" s="25" customFormat="1" x14ac:dyDescent="0.25">
      <c r="A1291" s="121">
        <v>15</v>
      </c>
      <c r="B1291" s="122" t="s">
        <v>253</v>
      </c>
      <c r="C1291" s="143">
        <f t="shared" si="125"/>
        <v>2007000</v>
      </c>
      <c r="D1291" s="55">
        <v>933000</v>
      </c>
      <c r="E1291" s="55"/>
      <c r="F1291" s="55"/>
      <c r="G1291" s="10"/>
      <c r="H1291" s="10"/>
      <c r="I1291" s="55"/>
      <c r="J1291" s="55"/>
      <c r="K1291" s="55">
        <v>1090.4000000000001</v>
      </c>
      <c r="L1291" s="55">
        <v>1074000</v>
      </c>
      <c r="M1291" s="55"/>
      <c r="N1291" s="55"/>
      <c r="O1291" s="55"/>
      <c r="P1291" s="55"/>
      <c r="Q1291" s="10"/>
      <c r="R1291" s="218"/>
    </row>
    <row r="1292" spans="1:18" s="25" customFormat="1" ht="27.75" customHeight="1" x14ac:dyDescent="0.25">
      <c r="A1292" s="121">
        <v>16</v>
      </c>
      <c r="B1292" s="122" t="s">
        <v>254</v>
      </c>
      <c r="C1292" s="143">
        <f t="shared" si="125"/>
        <v>4264469.6919999998</v>
      </c>
      <c r="D1292" s="55">
        <f>K1292*1250.79</f>
        <v>1027398.906</v>
      </c>
      <c r="E1292" s="55"/>
      <c r="F1292" s="55"/>
      <c r="G1292" s="10">
        <v>798</v>
      </c>
      <c r="H1292" s="10">
        <v>2428000</v>
      </c>
      <c r="I1292" s="55"/>
      <c r="J1292" s="55"/>
      <c r="K1292" s="55">
        <v>821.4</v>
      </c>
      <c r="L1292" s="55">
        <f>K1292*984.99</f>
        <v>809070.78599999996</v>
      </c>
      <c r="M1292" s="55"/>
      <c r="N1292" s="55"/>
      <c r="O1292" s="55"/>
      <c r="P1292" s="55"/>
      <c r="Q1292" s="10"/>
      <c r="R1292" s="218"/>
    </row>
    <row r="1293" spans="1:18" s="25" customFormat="1" ht="27.75" customHeight="1" x14ac:dyDescent="0.25">
      <c r="A1293" s="121">
        <v>17</v>
      </c>
      <c r="B1293" s="122" t="s">
        <v>259</v>
      </c>
      <c r="C1293" s="143">
        <f t="shared" si="125"/>
        <v>3816000</v>
      </c>
      <c r="D1293" s="55"/>
      <c r="E1293" s="55"/>
      <c r="F1293" s="55"/>
      <c r="G1293" s="10">
        <v>1254.9000000000001</v>
      </c>
      <c r="H1293" s="10">
        <v>3816000</v>
      </c>
      <c r="I1293" s="55"/>
      <c r="J1293" s="55"/>
      <c r="K1293" s="55"/>
      <c r="L1293" s="55"/>
      <c r="M1293" s="55"/>
      <c r="N1293" s="55"/>
      <c r="O1293" s="55"/>
      <c r="P1293" s="55"/>
      <c r="Q1293" s="10"/>
      <c r="R1293" s="218"/>
    </row>
    <row r="1294" spans="1:18" s="25" customFormat="1" ht="24.75" customHeight="1" x14ac:dyDescent="0.25">
      <c r="A1294" s="121">
        <v>18</v>
      </c>
      <c r="B1294" s="122" t="s">
        <v>260</v>
      </c>
      <c r="C1294" s="143">
        <f t="shared" si="125"/>
        <v>1458573.192</v>
      </c>
      <c r="D1294" s="55"/>
      <c r="E1294" s="55"/>
      <c r="F1294" s="55"/>
      <c r="G1294" s="55"/>
      <c r="H1294" s="55"/>
      <c r="I1294" s="55"/>
      <c r="J1294" s="55"/>
      <c r="K1294" s="55">
        <v>1480.8</v>
      </c>
      <c r="L1294" s="55">
        <f>K1294*984.99</f>
        <v>1458573.192</v>
      </c>
      <c r="M1294" s="55"/>
      <c r="N1294" s="55"/>
      <c r="O1294" s="55"/>
      <c r="P1294" s="55"/>
      <c r="Q1294" s="10"/>
      <c r="R1294" s="218"/>
    </row>
    <row r="1295" spans="1:18" s="125" customFormat="1" ht="26.25" customHeight="1" x14ac:dyDescent="0.25">
      <c r="A1295" s="121">
        <v>19</v>
      </c>
      <c r="B1295" s="122" t="s">
        <v>261</v>
      </c>
      <c r="C1295" s="143">
        <f t="shared" si="125"/>
        <v>581242.59900000005</v>
      </c>
      <c r="D1295" s="55"/>
      <c r="E1295" s="55"/>
      <c r="F1295" s="55"/>
      <c r="G1295" s="55"/>
      <c r="H1295" s="55"/>
      <c r="I1295" s="55"/>
      <c r="J1295" s="55"/>
      <c r="K1295" s="55">
        <v>590.1</v>
      </c>
      <c r="L1295" s="55">
        <f>K1295*984.99</f>
        <v>581242.59900000005</v>
      </c>
      <c r="M1295" s="55"/>
      <c r="N1295" s="55"/>
      <c r="O1295" s="55"/>
      <c r="P1295" s="55"/>
      <c r="Q1295" s="10"/>
      <c r="R1295" s="219"/>
    </row>
    <row r="1296" spans="1:18" s="125" customFormat="1" ht="26.25" customHeight="1" x14ac:dyDescent="0.25">
      <c r="A1296" s="121">
        <v>20</v>
      </c>
      <c r="B1296" s="122" t="s">
        <v>262</v>
      </c>
      <c r="C1296" s="143">
        <f t="shared" si="125"/>
        <v>1461626.6610000001</v>
      </c>
      <c r="D1296" s="55"/>
      <c r="E1296" s="55"/>
      <c r="F1296" s="55"/>
      <c r="G1296" s="55"/>
      <c r="H1296" s="55"/>
      <c r="I1296" s="55"/>
      <c r="J1296" s="55"/>
      <c r="K1296" s="55">
        <v>1483.9</v>
      </c>
      <c r="L1296" s="55">
        <f>K1296*984.99</f>
        <v>1461626.6610000001</v>
      </c>
      <c r="M1296" s="55"/>
      <c r="N1296" s="55"/>
      <c r="O1296" s="55"/>
      <c r="P1296" s="55"/>
      <c r="Q1296" s="10"/>
      <c r="R1296" s="220"/>
    </row>
    <row r="1297" spans="1:18" s="125" customFormat="1" ht="26.25" customHeight="1" x14ac:dyDescent="0.25">
      <c r="A1297" s="121">
        <v>21</v>
      </c>
      <c r="B1297" s="122" t="s">
        <v>263</v>
      </c>
      <c r="C1297" s="143">
        <f t="shared" si="125"/>
        <v>1451579.763</v>
      </c>
      <c r="D1297" s="55"/>
      <c r="E1297" s="55"/>
      <c r="F1297" s="55"/>
      <c r="G1297" s="55"/>
      <c r="H1297" s="55"/>
      <c r="I1297" s="55"/>
      <c r="J1297" s="55"/>
      <c r="K1297" s="55">
        <v>1473.7</v>
      </c>
      <c r="L1297" s="55">
        <f>K1297*984.99</f>
        <v>1451579.763</v>
      </c>
      <c r="M1297" s="55"/>
      <c r="N1297" s="55"/>
      <c r="O1297" s="55"/>
      <c r="P1297" s="55"/>
      <c r="Q1297" s="10"/>
      <c r="R1297" s="219"/>
    </row>
    <row r="1298" spans="1:18" s="125" customFormat="1" ht="26.25" customHeight="1" x14ac:dyDescent="0.25">
      <c r="A1298" s="121">
        <v>22</v>
      </c>
      <c r="B1298" s="122" t="s">
        <v>264</v>
      </c>
      <c r="C1298" s="143">
        <f t="shared" si="125"/>
        <v>1462611.6510000001</v>
      </c>
      <c r="D1298" s="55"/>
      <c r="E1298" s="55"/>
      <c r="F1298" s="55"/>
      <c r="G1298" s="55"/>
      <c r="H1298" s="55"/>
      <c r="I1298" s="55"/>
      <c r="J1298" s="55"/>
      <c r="K1298" s="55">
        <v>1484.9</v>
      </c>
      <c r="L1298" s="55">
        <f>K1298*984.99</f>
        <v>1462611.6510000001</v>
      </c>
      <c r="M1298" s="55"/>
      <c r="N1298" s="55"/>
      <c r="O1298" s="55"/>
      <c r="P1298" s="55"/>
      <c r="Q1298" s="149"/>
      <c r="R1298" s="219"/>
    </row>
    <row r="1299" spans="1:18" s="6" customFormat="1" ht="29.25" customHeight="1" x14ac:dyDescent="0.3">
      <c r="A1299" s="9">
        <v>28</v>
      </c>
      <c r="B1299" s="16" t="s">
        <v>80</v>
      </c>
      <c r="C1299" s="152">
        <f>C1300+C1304</f>
        <v>9863064.6009999998</v>
      </c>
      <c r="D1299" s="68">
        <f t="shared" ref="D1299:Q1299" si="128">D1300+D1304</f>
        <v>918934.24</v>
      </c>
      <c r="E1299" s="68">
        <f t="shared" si="128"/>
        <v>0</v>
      </c>
      <c r="F1299" s="68">
        <f t="shared" si="128"/>
        <v>0</v>
      </c>
      <c r="G1299" s="68">
        <f t="shared" si="128"/>
        <v>337.8</v>
      </c>
      <c r="H1299" s="68">
        <f t="shared" si="128"/>
        <v>1189974.82</v>
      </c>
      <c r="I1299" s="68">
        <f t="shared" si="128"/>
        <v>1208.9000000000001</v>
      </c>
      <c r="J1299" s="68">
        <f t="shared" si="128"/>
        <v>481432.34</v>
      </c>
      <c r="K1299" s="68">
        <f t="shared" si="128"/>
        <v>1763.1</v>
      </c>
      <c r="L1299" s="68">
        <f t="shared" si="128"/>
        <v>1736635.8689999999</v>
      </c>
      <c r="M1299" s="68">
        <f t="shared" si="128"/>
        <v>1150.6999999999998</v>
      </c>
      <c r="N1299" s="68">
        <f t="shared" si="128"/>
        <v>1191526.8359999999</v>
      </c>
      <c r="O1299" s="68">
        <f t="shared" si="128"/>
        <v>1763.1</v>
      </c>
      <c r="P1299" s="68">
        <f t="shared" si="128"/>
        <v>4344560.4959999993</v>
      </c>
      <c r="Q1299" s="68">
        <f t="shared" si="128"/>
        <v>0</v>
      </c>
      <c r="R1299" s="176"/>
    </row>
    <row r="1300" spans="1:18" s="6" customFormat="1" ht="29.25" customHeight="1" x14ac:dyDescent="0.35">
      <c r="A1300" s="324" t="s">
        <v>1322</v>
      </c>
      <c r="B1300" s="31"/>
      <c r="C1300" s="362">
        <f>SUM(C1301:C1303)</f>
        <v>6079397.9809999997</v>
      </c>
      <c r="D1300" s="83">
        <f t="shared" ref="D1300:Q1300" si="129">SUM(D1301:D1303)</f>
        <v>918934.24</v>
      </c>
      <c r="E1300" s="83">
        <f t="shared" si="129"/>
        <v>0</v>
      </c>
      <c r="F1300" s="83">
        <f t="shared" si="129"/>
        <v>0</v>
      </c>
      <c r="G1300" s="83">
        <f t="shared" si="129"/>
        <v>0</v>
      </c>
      <c r="H1300" s="83">
        <f t="shared" si="129"/>
        <v>0</v>
      </c>
      <c r="I1300" s="83">
        <f t="shared" si="129"/>
        <v>0</v>
      </c>
      <c r="J1300" s="83">
        <f t="shared" si="129"/>
        <v>0</v>
      </c>
      <c r="K1300" s="83">
        <f t="shared" si="129"/>
        <v>1150.6999999999998</v>
      </c>
      <c r="L1300" s="83">
        <f t="shared" si="129"/>
        <v>1133427.993</v>
      </c>
      <c r="M1300" s="83">
        <f t="shared" si="129"/>
        <v>1150.6999999999998</v>
      </c>
      <c r="N1300" s="83">
        <f t="shared" si="129"/>
        <v>1191526.8359999999</v>
      </c>
      <c r="O1300" s="83">
        <f t="shared" si="129"/>
        <v>1150.6999999999998</v>
      </c>
      <c r="P1300" s="83">
        <f t="shared" si="129"/>
        <v>2835508.9119999995</v>
      </c>
      <c r="Q1300" s="83">
        <f t="shared" si="129"/>
        <v>0</v>
      </c>
      <c r="R1300" s="176"/>
    </row>
    <row r="1301" spans="1:18" s="123" customFormat="1" ht="21.75" customHeight="1" x14ac:dyDescent="0.25">
      <c r="A1301" s="121">
        <v>1</v>
      </c>
      <c r="B1301" s="122" t="s">
        <v>1332</v>
      </c>
      <c r="C1301" s="334">
        <f>D1301+F1301+H1301+J1301+L1301+N1301+P1301+Q1301</f>
        <v>918934.24</v>
      </c>
      <c r="D1301" s="84">
        <v>918934.24</v>
      </c>
      <c r="E1301" s="84"/>
      <c r="F1301" s="84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221"/>
    </row>
    <row r="1302" spans="1:18" s="123" customFormat="1" ht="21.75" customHeight="1" x14ac:dyDescent="0.25">
      <c r="A1302" s="121">
        <v>2</v>
      </c>
      <c r="B1302" s="124" t="s">
        <v>1331</v>
      </c>
      <c r="C1302" s="334">
        <f>D1302+F1302+H1302+J1302+L1302+N1302+P1302+Q1302</f>
        <v>2712752.6869999999</v>
      </c>
      <c r="D1302" s="84"/>
      <c r="E1302" s="84"/>
      <c r="F1302" s="84"/>
      <c r="G1302" s="84"/>
      <c r="H1302" s="84"/>
      <c r="I1302" s="84"/>
      <c r="J1302" s="84"/>
      <c r="K1302" s="84">
        <v>604.9</v>
      </c>
      <c r="L1302" s="84">
        <f>K1302*984.99</f>
        <v>595820.451</v>
      </c>
      <c r="M1302" s="84">
        <v>604.9</v>
      </c>
      <c r="N1302" s="84">
        <f>M1302*1035.48</f>
        <v>626361.85199999996</v>
      </c>
      <c r="O1302" s="84">
        <v>604.9</v>
      </c>
      <c r="P1302" s="84">
        <f>O1302*2464.16</f>
        <v>1490570.3839999998</v>
      </c>
      <c r="Q1302" s="84"/>
      <c r="R1302" s="221"/>
    </row>
    <row r="1303" spans="1:18" s="123" customFormat="1" ht="21.75" customHeight="1" x14ac:dyDescent="0.25">
      <c r="A1303" s="121">
        <v>3</v>
      </c>
      <c r="B1303" s="124" t="s">
        <v>1333</v>
      </c>
      <c r="C1303" s="334">
        <f>D1303+F1303+H1303+J1303+L1303+N1303+P1303+Q1303</f>
        <v>2447711.0539999995</v>
      </c>
      <c r="D1303" s="84"/>
      <c r="E1303" s="84"/>
      <c r="F1303" s="84"/>
      <c r="G1303" s="84"/>
      <c r="H1303" s="84"/>
      <c r="I1303" s="84"/>
      <c r="J1303" s="84"/>
      <c r="K1303" s="84">
        <v>545.79999999999995</v>
      </c>
      <c r="L1303" s="84">
        <f>K1303*984.99</f>
        <v>537607.54200000002</v>
      </c>
      <c r="M1303" s="84">
        <v>545.79999999999995</v>
      </c>
      <c r="N1303" s="84">
        <f>M1303*1035.48</f>
        <v>565164.98399999994</v>
      </c>
      <c r="O1303" s="84">
        <v>545.79999999999995</v>
      </c>
      <c r="P1303" s="84">
        <f>O1303*2464.16</f>
        <v>1344938.5279999997</v>
      </c>
      <c r="Q1303" s="84"/>
      <c r="R1303" s="111"/>
    </row>
    <row r="1304" spans="1:18" s="6" customFormat="1" ht="28.5" customHeight="1" x14ac:dyDescent="0.35">
      <c r="A1304" s="324" t="s">
        <v>1323</v>
      </c>
      <c r="B1304" s="32"/>
      <c r="C1304" s="362">
        <f>SUM(C1305:C1307)</f>
        <v>3783666.62</v>
      </c>
      <c r="D1304" s="83">
        <f t="shared" ref="D1304:Q1304" si="130">SUM(D1305:D1307)</f>
        <v>0</v>
      </c>
      <c r="E1304" s="83">
        <f t="shared" si="130"/>
        <v>0</v>
      </c>
      <c r="F1304" s="83">
        <f t="shared" si="130"/>
        <v>0</v>
      </c>
      <c r="G1304" s="83">
        <f t="shared" si="130"/>
        <v>337.8</v>
      </c>
      <c r="H1304" s="83">
        <f t="shared" si="130"/>
        <v>1189974.82</v>
      </c>
      <c r="I1304" s="83">
        <f t="shared" si="130"/>
        <v>1208.9000000000001</v>
      </c>
      <c r="J1304" s="83">
        <f t="shared" si="130"/>
        <v>481432.34</v>
      </c>
      <c r="K1304" s="83">
        <f t="shared" si="130"/>
        <v>612.4</v>
      </c>
      <c r="L1304" s="83">
        <f t="shared" si="130"/>
        <v>603207.87599999993</v>
      </c>
      <c r="M1304" s="83">
        <f t="shared" si="130"/>
        <v>0</v>
      </c>
      <c r="N1304" s="83">
        <f t="shared" si="130"/>
        <v>0</v>
      </c>
      <c r="O1304" s="83">
        <f t="shared" si="130"/>
        <v>612.4</v>
      </c>
      <c r="P1304" s="83">
        <f t="shared" si="130"/>
        <v>1509051.5839999998</v>
      </c>
      <c r="Q1304" s="83">
        <f t="shared" si="130"/>
        <v>0</v>
      </c>
      <c r="R1304" s="42"/>
    </row>
    <row r="1305" spans="1:18" s="6" customFormat="1" ht="23.25" customHeight="1" x14ac:dyDescent="0.25">
      <c r="A1305" s="121">
        <v>1</v>
      </c>
      <c r="B1305" s="122" t="s">
        <v>1334</v>
      </c>
      <c r="C1305" s="334">
        <f>D1305+F1305+H1305+J1305+L1305+N1305+P1305+Q1305</f>
        <v>481432.34</v>
      </c>
      <c r="D1305" s="84"/>
      <c r="E1305" s="84"/>
      <c r="F1305" s="84"/>
      <c r="G1305" s="84"/>
      <c r="H1305" s="84"/>
      <c r="I1305" s="84">
        <v>1208.9000000000001</v>
      </c>
      <c r="J1305" s="84">
        <v>481432.34</v>
      </c>
      <c r="K1305" s="84"/>
      <c r="L1305" s="84"/>
      <c r="M1305" s="84"/>
      <c r="N1305" s="84"/>
      <c r="O1305" s="84"/>
      <c r="P1305" s="84"/>
      <c r="Q1305" s="84"/>
      <c r="R1305" s="42"/>
    </row>
    <row r="1306" spans="1:18" s="6" customFormat="1" ht="23.25" customHeight="1" x14ac:dyDescent="0.25">
      <c r="A1306" s="121">
        <v>2</v>
      </c>
      <c r="B1306" s="122" t="s">
        <v>1335</v>
      </c>
      <c r="C1306" s="334">
        <f>D1306+F1306+H1306+J1306+L1306+N1306+P1306+Q1306</f>
        <v>1189974.82</v>
      </c>
      <c r="D1306" s="84"/>
      <c r="E1306" s="84"/>
      <c r="F1306" s="84"/>
      <c r="G1306" s="84">
        <v>337.8</v>
      </c>
      <c r="H1306" s="84">
        <v>1189974.82</v>
      </c>
      <c r="I1306" s="84"/>
      <c r="J1306" s="84"/>
      <c r="K1306" s="84"/>
      <c r="L1306" s="84"/>
      <c r="M1306" s="84"/>
      <c r="N1306" s="84"/>
      <c r="O1306" s="84"/>
      <c r="P1306" s="84"/>
      <c r="Q1306" s="84"/>
      <c r="R1306" s="42"/>
    </row>
    <row r="1307" spans="1:18" s="6" customFormat="1" ht="23.25" customHeight="1" x14ac:dyDescent="0.25">
      <c r="A1307" s="121">
        <v>3</v>
      </c>
      <c r="B1307" s="122" t="s">
        <v>1336</v>
      </c>
      <c r="C1307" s="334">
        <f>D1307+F1307+H1307+J1307+L1307+N1307+P1307+Q1307</f>
        <v>2112259.46</v>
      </c>
      <c r="D1307" s="84"/>
      <c r="E1307" s="84"/>
      <c r="F1307" s="84"/>
      <c r="G1307" s="84"/>
      <c r="H1307" s="84"/>
      <c r="I1307" s="84"/>
      <c r="J1307" s="84"/>
      <c r="K1307" s="84">
        <v>612.4</v>
      </c>
      <c r="L1307" s="84">
        <f>K1307*984.99</f>
        <v>603207.87599999993</v>
      </c>
      <c r="M1307" s="84"/>
      <c r="N1307" s="84"/>
      <c r="O1307" s="84">
        <v>612.4</v>
      </c>
      <c r="P1307" s="84">
        <f>O1307*2464.16</f>
        <v>1509051.5839999998</v>
      </c>
      <c r="Q1307" s="84"/>
      <c r="R1307" s="42"/>
    </row>
    <row r="1308" spans="1:18" s="6" customFormat="1" ht="29.25" customHeight="1" x14ac:dyDescent="0.3">
      <c r="A1308" s="9">
        <v>29</v>
      </c>
      <c r="B1308" s="222" t="s">
        <v>81</v>
      </c>
      <c r="C1308" s="363">
        <f>C1309+C1312+C1314</f>
        <v>20766345.961300001</v>
      </c>
      <c r="D1308" s="68">
        <f t="shared" ref="D1308:Q1308" si="131">D1309+D1312+D1314</f>
        <v>6622839.7566999998</v>
      </c>
      <c r="E1308" s="68">
        <f t="shared" si="131"/>
        <v>0</v>
      </c>
      <c r="F1308" s="68">
        <f t="shared" si="131"/>
        <v>0</v>
      </c>
      <c r="G1308" s="68">
        <f t="shared" si="131"/>
        <v>5227.5</v>
      </c>
      <c r="H1308" s="68">
        <f t="shared" si="131"/>
        <v>5701350.8386000004</v>
      </c>
      <c r="I1308" s="68">
        <f t="shared" si="131"/>
        <v>554.20000000000005</v>
      </c>
      <c r="J1308" s="68">
        <f t="shared" si="131"/>
        <v>220704.60800000004</v>
      </c>
      <c r="K1308" s="68">
        <f t="shared" si="131"/>
        <v>563.79999999999995</v>
      </c>
      <c r="L1308" s="68">
        <f t="shared" si="131"/>
        <v>555337.36199999996</v>
      </c>
      <c r="M1308" s="68">
        <f t="shared" si="131"/>
        <v>0</v>
      </c>
      <c r="N1308" s="68">
        <f t="shared" si="131"/>
        <v>0</v>
      </c>
      <c r="O1308" s="68">
        <f t="shared" si="131"/>
        <v>0</v>
      </c>
      <c r="P1308" s="68">
        <f t="shared" si="131"/>
        <v>1389293.4079999998</v>
      </c>
      <c r="Q1308" s="68">
        <f t="shared" si="131"/>
        <v>6276819.9879999999</v>
      </c>
      <c r="R1308" s="42"/>
    </row>
    <row r="1309" spans="1:18" s="6" customFormat="1" ht="17.399999999999999" x14ac:dyDescent="0.3">
      <c r="A1309" s="324" t="s">
        <v>1279</v>
      </c>
      <c r="B1309" s="327"/>
      <c r="C1309" s="352">
        <f>C1310+C1311</f>
        <v>1654871.26</v>
      </c>
      <c r="D1309" s="85">
        <f t="shared" ref="D1309:Q1309" si="132">D1310+D1311</f>
        <v>0</v>
      </c>
      <c r="E1309" s="85">
        <f t="shared" si="132"/>
        <v>0</v>
      </c>
      <c r="F1309" s="85">
        <f t="shared" si="132"/>
        <v>0</v>
      </c>
      <c r="G1309" s="85">
        <f t="shared" si="132"/>
        <v>1128.08</v>
      </c>
      <c r="H1309" s="85">
        <f t="shared" si="132"/>
        <v>0</v>
      </c>
      <c r="I1309" s="85">
        <f t="shared" si="132"/>
        <v>0</v>
      </c>
      <c r="J1309" s="85">
        <f t="shared" si="132"/>
        <v>0</v>
      </c>
      <c r="K1309" s="85">
        <f t="shared" si="132"/>
        <v>0</v>
      </c>
      <c r="L1309" s="85">
        <f t="shared" si="132"/>
        <v>0</v>
      </c>
      <c r="M1309" s="85">
        <f t="shared" si="132"/>
        <v>0</v>
      </c>
      <c r="N1309" s="85">
        <f t="shared" si="132"/>
        <v>0</v>
      </c>
      <c r="O1309" s="85">
        <f t="shared" si="132"/>
        <v>0</v>
      </c>
      <c r="P1309" s="85">
        <f t="shared" si="132"/>
        <v>0</v>
      </c>
      <c r="Q1309" s="85">
        <f t="shared" si="132"/>
        <v>1654871.26</v>
      </c>
      <c r="R1309" s="42"/>
    </row>
    <row r="1310" spans="1:18" s="6" customFormat="1" x14ac:dyDescent="0.25">
      <c r="A1310" s="7">
        <v>1</v>
      </c>
      <c r="B1310" s="8" t="s">
        <v>1299</v>
      </c>
      <c r="C1310" s="143">
        <v>827905.08</v>
      </c>
      <c r="D1310" s="10"/>
      <c r="E1310" s="10"/>
      <c r="F1310" s="10"/>
      <c r="G1310" s="178">
        <v>564.38</v>
      </c>
      <c r="H1310" s="10"/>
      <c r="I1310" s="10"/>
      <c r="J1310" s="10"/>
      <c r="K1310" s="10"/>
      <c r="L1310" s="10"/>
      <c r="M1310" s="10"/>
      <c r="N1310" s="10"/>
      <c r="O1310" s="10"/>
      <c r="P1310" s="10"/>
      <c r="Q1310" s="178">
        <v>827905.08</v>
      </c>
      <c r="R1310" s="42"/>
    </row>
    <row r="1311" spans="1:18" s="6" customFormat="1" x14ac:dyDescent="0.25">
      <c r="A1311" s="7">
        <v>2</v>
      </c>
      <c r="B1311" s="8" t="s">
        <v>1300</v>
      </c>
      <c r="C1311" s="143">
        <v>826966.18</v>
      </c>
      <c r="D1311" s="10"/>
      <c r="E1311" s="10"/>
      <c r="F1311" s="10"/>
      <c r="G1311" s="178">
        <v>563.70000000000005</v>
      </c>
      <c r="H1311" s="10"/>
      <c r="I1311" s="10"/>
      <c r="J1311" s="10"/>
      <c r="K1311" s="10"/>
      <c r="L1311" s="10"/>
      <c r="M1311" s="10"/>
      <c r="N1311" s="10"/>
      <c r="O1311" s="10"/>
      <c r="P1311" s="10"/>
      <c r="Q1311" s="178">
        <v>826966.18</v>
      </c>
      <c r="R1311" s="42"/>
    </row>
    <row r="1312" spans="1:18" s="6" customFormat="1" ht="17.399999999999999" x14ac:dyDescent="0.3">
      <c r="A1312" s="324" t="s">
        <v>1281</v>
      </c>
      <c r="B1312" s="327"/>
      <c r="C1312" s="352">
        <f>C1313</f>
        <v>1306300.56</v>
      </c>
      <c r="D1312" s="85">
        <f t="shared" ref="D1312:Q1312" si="133">D1313</f>
        <v>0</v>
      </c>
      <c r="E1312" s="85">
        <f t="shared" si="133"/>
        <v>0</v>
      </c>
      <c r="F1312" s="85">
        <f t="shared" si="133"/>
        <v>0</v>
      </c>
      <c r="G1312" s="85">
        <f t="shared" si="133"/>
        <v>1288.08</v>
      </c>
      <c r="H1312" s="85">
        <f t="shared" si="133"/>
        <v>0</v>
      </c>
      <c r="I1312" s="85">
        <f t="shared" si="133"/>
        <v>0</v>
      </c>
      <c r="J1312" s="85">
        <f t="shared" si="133"/>
        <v>0</v>
      </c>
      <c r="K1312" s="85">
        <f t="shared" si="133"/>
        <v>0</v>
      </c>
      <c r="L1312" s="85">
        <f t="shared" si="133"/>
        <v>0</v>
      </c>
      <c r="M1312" s="85">
        <f t="shared" si="133"/>
        <v>0</v>
      </c>
      <c r="N1312" s="85">
        <f t="shared" si="133"/>
        <v>0</v>
      </c>
      <c r="O1312" s="85">
        <f t="shared" si="133"/>
        <v>0</v>
      </c>
      <c r="P1312" s="85">
        <f t="shared" si="133"/>
        <v>0</v>
      </c>
      <c r="Q1312" s="85">
        <f t="shared" si="133"/>
        <v>1306300.56</v>
      </c>
      <c r="R1312" s="42"/>
    </row>
    <row r="1313" spans="1:18" s="6" customFormat="1" ht="21" customHeight="1" x14ac:dyDescent="0.25">
      <c r="A1313" s="7">
        <v>1</v>
      </c>
      <c r="B1313" s="170" t="s">
        <v>1301</v>
      </c>
      <c r="C1313" s="143">
        <v>1306300.56</v>
      </c>
      <c r="D1313" s="10"/>
      <c r="E1313" s="10"/>
      <c r="F1313" s="10"/>
      <c r="G1313" s="23">
        <v>1288.08</v>
      </c>
      <c r="H1313" s="10"/>
      <c r="I1313" s="10"/>
      <c r="J1313" s="10"/>
      <c r="K1313" s="10"/>
      <c r="L1313" s="10"/>
      <c r="M1313" s="10"/>
      <c r="N1313" s="10"/>
      <c r="O1313" s="10"/>
      <c r="P1313" s="10"/>
      <c r="Q1313" s="23">
        <v>1306300.56</v>
      </c>
      <c r="R1313" s="42"/>
    </row>
    <row r="1314" spans="1:18" s="6" customFormat="1" ht="17.399999999999999" x14ac:dyDescent="0.3">
      <c r="A1314" s="324" t="s">
        <v>1280</v>
      </c>
      <c r="B1314" s="327"/>
      <c r="C1314" s="352">
        <f>SUM(C1315:C1325)</f>
        <v>17805174.1413</v>
      </c>
      <c r="D1314" s="85">
        <f t="shared" ref="D1314:Q1314" si="134">SUM(D1315:D1325)</f>
        <v>6622839.7566999998</v>
      </c>
      <c r="E1314" s="85">
        <f t="shared" si="134"/>
        <v>0</v>
      </c>
      <c r="F1314" s="85">
        <f t="shared" si="134"/>
        <v>0</v>
      </c>
      <c r="G1314" s="85">
        <f t="shared" si="134"/>
        <v>2811.34</v>
      </c>
      <c r="H1314" s="85">
        <f t="shared" si="134"/>
        <v>5701350.8386000004</v>
      </c>
      <c r="I1314" s="85">
        <f t="shared" si="134"/>
        <v>554.20000000000005</v>
      </c>
      <c r="J1314" s="85">
        <f t="shared" si="134"/>
        <v>220704.60800000004</v>
      </c>
      <c r="K1314" s="85">
        <f t="shared" si="134"/>
        <v>563.79999999999995</v>
      </c>
      <c r="L1314" s="85">
        <f t="shared" si="134"/>
        <v>555337.36199999996</v>
      </c>
      <c r="M1314" s="85">
        <f t="shared" si="134"/>
        <v>0</v>
      </c>
      <c r="N1314" s="85">
        <f t="shared" si="134"/>
        <v>0</v>
      </c>
      <c r="O1314" s="85">
        <f t="shared" si="134"/>
        <v>0</v>
      </c>
      <c r="P1314" s="85">
        <f t="shared" si="134"/>
        <v>1389293.4079999998</v>
      </c>
      <c r="Q1314" s="85">
        <f t="shared" si="134"/>
        <v>3315648.1680000001</v>
      </c>
      <c r="R1314" s="42"/>
    </row>
    <row r="1315" spans="1:18" s="6" customFormat="1" x14ac:dyDescent="0.25">
      <c r="A1315" s="7">
        <v>1</v>
      </c>
      <c r="B1315" s="223" t="s">
        <v>1302</v>
      </c>
      <c r="C1315" s="143">
        <v>1944630.7699999998</v>
      </c>
      <c r="D1315" s="10"/>
      <c r="E1315" s="10"/>
      <c r="F1315" s="10"/>
      <c r="G1315" s="10"/>
      <c r="H1315" s="10"/>
      <c r="I1315" s="10"/>
      <c r="J1315" s="10"/>
      <c r="K1315" s="10">
        <v>563.79999999999995</v>
      </c>
      <c r="L1315" s="23">
        <v>555337.36199999996</v>
      </c>
      <c r="M1315" s="10"/>
      <c r="N1315" s="10"/>
      <c r="O1315" s="10"/>
      <c r="P1315" s="23">
        <v>1389293.4079999998</v>
      </c>
      <c r="Q1315" s="10"/>
      <c r="R1315" s="42"/>
    </row>
    <row r="1316" spans="1:18" s="6" customFormat="1" x14ac:dyDescent="0.25">
      <c r="A1316" s="7">
        <v>2</v>
      </c>
      <c r="B1316" s="173" t="s">
        <v>1303</v>
      </c>
      <c r="C1316" s="143">
        <v>1907185.0860000001</v>
      </c>
      <c r="D1316" s="10"/>
      <c r="E1316" s="10"/>
      <c r="F1316" s="10"/>
      <c r="G1316" s="10">
        <v>554.20000000000005</v>
      </c>
      <c r="H1316" s="23">
        <v>1686480.4780000001</v>
      </c>
      <c r="I1316" s="10">
        <v>554.20000000000005</v>
      </c>
      <c r="J1316" s="23">
        <v>220704.60800000004</v>
      </c>
      <c r="K1316" s="10"/>
      <c r="L1316" s="10"/>
      <c r="M1316" s="10"/>
      <c r="N1316" s="10"/>
      <c r="O1316" s="10"/>
      <c r="P1316" s="10"/>
      <c r="Q1316" s="10"/>
      <c r="R1316" s="42"/>
    </row>
    <row r="1317" spans="1:18" s="6" customFormat="1" x14ac:dyDescent="0.25">
      <c r="A1317" s="7">
        <v>3</v>
      </c>
      <c r="B1317" s="174" t="s">
        <v>1304</v>
      </c>
      <c r="C1317" s="143">
        <v>4287030.5285999998</v>
      </c>
      <c r="D1317" s="10">
        <v>1460212.9349</v>
      </c>
      <c r="E1317" s="10"/>
      <c r="F1317" s="10"/>
      <c r="G1317" s="10">
        <v>928.93</v>
      </c>
      <c r="H1317" s="23">
        <v>2826817.5937000001</v>
      </c>
      <c r="I1317" s="10"/>
      <c r="J1317" s="10"/>
      <c r="K1317" s="10"/>
      <c r="L1317" s="10"/>
      <c r="M1317" s="10"/>
      <c r="N1317" s="10"/>
      <c r="O1317" s="10"/>
      <c r="P1317" s="10"/>
      <c r="Q1317" s="10"/>
      <c r="R1317" s="42"/>
    </row>
    <row r="1318" spans="1:18" s="6" customFormat="1" x14ac:dyDescent="0.35">
      <c r="A1318" s="7">
        <v>4</v>
      </c>
      <c r="B1318" s="173" t="s">
        <v>1305</v>
      </c>
      <c r="C1318" s="143">
        <v>1941022.44</v>
      </c>
      <c r="D1318" s="77"/>
      <c r="E1318" s="77"/>
      <c r="F1318" s="77"/>
      <c r="G1318" s="23">
        <v>549</v>
      </c>
      <c r="H1318" s="77"/>
      <c r="I1318" s="77"/>
      <c r="J1318" s="77"/>
      <c r="K1318" s="77"/>
      <c r="L1318" s="77"/>
      <c r="M1318" s="77"/>
      <c r="N1318" s="77"/>
      <c r="O1318" s="77"/>
      <c r="P1318" s="77"/>
      <c r="Q1318" s="23">
        <v>1941022.44</v>
      </c>
      <c r="R1318" s="42"/>
    </row>
    <row r="1319" spans="1:18" s="6" customFormat="1" ht="20.25" customHeight="1" x14ac:dyDescent="0.35">
      <c r="A1319" s="7">
        <v>5</v>
      </c>
      <c r="B1319" s="224" t="s">
        <v>1306</v>
      </c>
      <c r="C1319" s="143">
        <v>1147556.0578999999</v>
      </c>
      <c r="D1319" s="10">
        <v>1147556.0578999999</v>
      </c>
      <c r="E1319" s="77"/>
      <c r="F1319" s="77"/>
      <c r="G1319" s="77"/>
      <c r="H1319" s="23"/>
      <c r="I1319" s="77"/>
      <c r="J1319" s="77"/>
      <c r="K1319" s="77"/>
      <c r="L1319" s="77"/>
      <c r="M1319" s="77"/>
      <c r="N1319" s="77"/>
      <c r="O1319" s="77"/>
      <c r="P1319" s="77"/>
      <c r="Q1319" s="77"/>
      <c r="R1319" s="42"/>
    </row>
    <row r="1320" spans="1:18" s="6" customFormat="1" x14ac:dyDescent="0.35">
      <c r="A1320" s="7">
        <v>6</v>
      </c>
      <c r="B1320" s="225" t="s">
        <v>1307</v>
      </c>
      <c r="C1320" s="143">
        <v>1188052.7669000002</v>
      </c>
      <c r="D1320" s="10"/>
      <c r="E1320" s="77"/>
      <c r="F1320" s="77"/>
      <c r="G1320" s="77">
        <v>390.41</v>
      </c>
      <c r="H1320" s="23">
        <v>1188052.7669000002</v>
      </c>
      <c r="I1320" s="77"/>
      <c r="J1320" s="77"/>
      <c r="K1320" s="77"/>
      <c r="L1320" s="77"/>
      <c r="M1320" s="77"/>
      <c r="N1320" s="77"/>
      <c r="O1320" s="77"/>
      <c r="P1320" s="77"/>
      <c r="Q1320" s="77"/>
      <c r="R1320" s="42"/>
    </row>
    <row r="1321" spans="1:18" s="6" customFormat="1" x14ac:dyDescent="0.35">
      <c r="A1321" s="7">
        <v>7</v>
      </c>
      <c r="B1321" s="173" t="s">
        <v>1308</v>
      </c>
      <c r="C1321" s="143">
        <v>502200.19640000007</v>
      </c>
      <c r="D1321" s="10">
        <v>502200.19640000007</v>
      </c>
      <c r="E1321" s="77"/>
      <c r="F1321" s="77"/>
      <c r="G1321" s="77"/>
      <c r="H1321" s="23"/>
      <c r="I1321" s="77"/>
      <c r="J1321" s="77"/>
      <c r="K1321" s="77"/>
      <c r="L1321" s="77"/>
      <c r="M1321" s="77"/>
      <c r="N1321" s="77"/>
      <c r="O1321" s="77"/>
      <c r="P1321" s="77"/>
      <c r="Q1321" s="77"/>
      <c r="R1321" s="42"/>
    </row>
    <row r="1322" spans="1:18" s="6" customFormat="1" x14ac:dyDescent="0.35">
      <c r="A1322" s="7">
        <v>8</v>
      </c>
      <c r="B1322" s="173" t="s">
        <v>1309</v>
      </c>
      <c r="C1322" s="143">
        <v>558349.53599999996</v>
      </c>
      <c r="D1322" s="10">
        <v>558349.53599999996</v>
      </c>
      <c r="E1322" s="77"/>
      <c r="F1322" s="77"/>
      <c r="G1322" s="77"/>
      <c r="H1322" s="23"/>
      <c r="I1322" s="77"/>
      <c r="J1322" s="77"/>
      <c r="K1322" s="77"/>
      <c r="L1322" s="77"/>
      <c r="M1322" s="77"/>
      <c r="N1322" s="77"/>
      <c r="O1322" s="77"/>
      <c r="P1322" s="77"/>
      <c r="Q1322" s="77"/>
      <c r="R1322" s="42"/>
    </row>
    <row r="1323" spans="1:18" s="6" customFormat="1" ht="24" customHeight="1" x14ac:dyDescent="0.35">
      <c r="A1323" s="7">
        <v>9</v>
      </c>
      <c r="B1323" s="224" t="s">
        <v>1310</v>
      </c>
      <c r="C1323" s="143">
        <v>1147713.2509000001</v>
      </c>
      <c r="D1323" s="10">
        <v>1147713.2509000001</v>
      </c>
      <c r="E1323" s="77"/>
      <c r="F1323" s="77"/>
      <c r="G1323" s="77"/>
      <c r="H1323" s="23"/>
      <c r="I1323" s="77"/>
      <c r="J1323" s="77"/>
      <c r="K1323" s="77"/>
      <c r="L1323" s="77"/>
      <c r="M1323" s="77"/>
      <c r="N1323" s="77"/>
      <c r="O1323" s="77"/>
      <c r="P1323" s="77"/>
      <c r="Q1323" s="77"/>
      <c r="R1323" s="42"/>
    </row>
    <row r="1324" spans="1:18" s="6" customFormat="1" ht="26.25" customHeight="1" x14ac:dyDescent="0.25">
      <c r="A1324" s="7">
        <v>10</v>
      </c>
      <c r="B1324" s="224" t="s">
        <v>1311</v>
      </c>
      <c r="C1324" s="143">
        <v>1195641.3966000001</v>
      </c>
      <c r="D1324" s="10">
        <v>1195641.3966000001</v>
      </c>
      <c r="E1324" s="149"/>
      <c r="F1324" s="149"/>
      <c r="G1324" s="10"/>
      <c r="H1324" s="23"/>
      <c r="I1324" s="149"/>
      <c r="J1324" s="149"/>
      <c r="K1324" s="149"/>
      <c r="L1324" s="149"/>
      <c r="M1324" s="149"/>
      <c r="N1324" s="149"/>
      <c r="O1324" s="149"/>
      <c r="P1324" s="10"/>
      <c r="Q1324" s="10"/>
      <c r="R1324" s="42"/>
    </row>
    <row r="1325" spans="1:18" s="6" customFormat="1" ht="24" customHeight="1" x14ac:dyDescent="0.25">
      <c r="A1325" s="7">
        <v>11</v>
      </c>
      <c r="B1325" s="226" t="s">
        <v>1312</v>
      </c>
      <c r="C1325" s="143">
        <v>1985792.1120000002</v>
      </c>
      <c r="D1325" s="10">
        <v>611166.38400000008</v>
      </c>
      <c r="E1325" s="149"/>
      <c r="F1325" s="149"/>
      <c r="G1325" s="10">
        <v>388.8</v>
      </c>
      <c r="H1325" s="23"/>
      <c r="I1325" s="149"/>
      <c r="J1325" s="149"/>
      <c r="K1325" s="149"/>
      <c r="L1325" s="149"/>
      <c r="M1325" s="149"/>
      <c r="N1325" s="149"/>
      <c r="O1325" s="149"/>
      <c r="P1325" s="10"/>
      <c r="Q1325" s="10">
        <v>1374625.7280000001</v>
      </c>
      <c r="R1325" s="42"/>
    </row>
    <row r="1326" spans="1:18" s="6" customFormat="1" ht="17.399999999999999" x14ac:dyDescent="0.3">
      <c r="A1326" s="9">
        <v>30</v>
      </c>
      <c r="B1326" s="16" t="s">
        <v>82</v>
      </c>
      <c r="C1326" s="152">
        <f>C1327+C1329+C1331</f>
        <v>13529533</v>
      </c>
      <c r="D1326" s="68">
        <f t="shared" ref="D1326:Q1326" si="135">D1327+D1329+D1331</f>
        <v>4826546</v>
      </c>
      <c r="E1326" s="68">
        <f t="shared" si="135"/>
        <v>0</v>
      </c>
      <c r="F1326" s="68">
        <f t="shared" si="135"/>
        <v>0</v>
      </c>
      <c r="G1326" s="68">
        <f t="shared" si="135"/>
        <v>1914.7</v>
      </c>
      <c r="H1326" s="68">
        <f t="shared" si="135"/>
        <v>6420456</v>
      </c>
      <c r="I1326" s="68">
        <f t="shared" si="135"/>
        <v>0</v>
      </c>
      <c r="J1326" s="68">
        <f t="shared" si="135"/>
        <v>0</v>
      </c>
      <c r="K1326" s="68">
        <f t="shared" si="135"/>
        <v>0</v>
      </c>
      <c r="L1326" s="68">
        <f t="shared" si="135"/>
        <v>0</v>
      </c>
      <c r="M1326" s="68">
        <f t="shared" si="135"/>
        <v>216</v>
      </c>
      <c r="N1326" s="68">
        <f t="shared" si="135"/>
        <v>373187</v>
      </c>
      <c r="O1326" s="68">
        <f t="shared" si="135"/>
        <v>0</v>
      </c>
      <c r="P1326" s="68">
        <f t="shared" si="135"/>
        <v>0</v>
      </c>
      <c r="Q1326" s="68">
        <f t="shared" si="135"/>
        <v>1909344</v>
      </c>
      <c r="R1326" s="42"/>
    </row>
    <row r="1327" spans="1:18" x14ac:dyDescent="0.35">
      <c r="A1327" s="414" t="s">
        <v>133</v>
      </c>
      <c r="B1327" s="415"/>
      <c r="C1327" s="364">
        <f>C1328</f>
        <v>1210823</v>
      </c>
      <c r="D1327" s="68">
        <f t="shared" ref="D1327:Q1327" si="136">D1328</f>
        <v>0</v>
      </c>
      <c r="E1327" s="68">
        <f t="shared" si="136"/>
        <v>0</v>
      </c>
      <c r="F1327" s="68">
        <f t="shared" si="136"/>
        <v>0</v>
      </c>
      <c r="G1327" s="68">
        <f t="shared" si="136"/>
        <v>0</v>
      </c>
      <c r="H1327" s="68">
        <f t="shared" si="136"/>
        <v>0</v>
      </c>
      <c r="I1327" s="68">
        <f t="shared" si="136"/>
        <v>0</v>
      </c>
      <c r="J1327" s="68">
        <f t="shared" si="136"/>
        <v>0</v>
      </c>
      <c r="K1327" s="68">
        <f t="shared" si="136"/>
        <v>0</v>
      </c>
      <c r="L1327" s="68">
        <f t="shared" si="136"/>
        <v>0</v>
      </c>
      <c r="M1327" s="68">
        <f t="shared" si="136"/>
        <v>0</v>
      </c>
      <c r="N1327" s="68">
        <f t="shared" si="136"/>
        <v>0</v>
      </c>
      <c r="O1327" s="68">
        <f t="shared" si="136"/>
        <v>0</v>
      </c>
      <c r="P1327" s="68">
        <f t="shared" si="136"/>
        <v>0</v>
      </c>
      <c r="Q1327" s="68">
        <f t="shared" si="136"/>
        <v>1210823</v>
      </c>
      <c r="R1327" s="67"/>
    </row>
    <row r="1328" spans="1:18" ht="21" customHeight="1" x14ac:dyDescent="0.35">
      <c r="A1328" s="7">
        <v>1</v>
      </c>
      <c r="B1328" s="8" t="s">
        <v>1583</v>
      </c>
      <c r="C1328" s="365">
        <f>Q1328</f>
        <v>1210823</v>
      </c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23">
        <v>1210823</v>
      </c>
      <c r="R1328" s="67"/>
    </row>
    <row r="1329" spans="1:18" x14ac:dyDescent="0.35">
      <c r="A1329" s="414" t="s">
        <v>134</v>
      </c>
      <c r="B1329" s="415"/>
      <c r="C1329" s="364">
        <f>C1330</f>
        <v>1131231</v>
      </c>
      <c r="D1329" s="68">
        <f t="shared" ref="D1329:Q1329" si="137">D1330</f>
        <v>0</v>
      </c>
      <c r="E1329" s="68">
        <f t="shared" si="137"/>
        <v>0</v>
      </c>
      <c r="F1329" s="68">
        <f t="shared" si="137"/>
        <v>0</v>
      </c>
      <c r="G1329" s="68">
        <f t="shared" si="137"/>
        <v>371.7</v>
      </c>
      <c r="H1329" s="68">
        <f t="shared" si="137"/>
        <v>1131231</v>
      </c>
      <c r="I1329" s="68">
        <f t="shared" si="137"/>
        <v>0</v>
      </c>
      <c r="J1329" s="68">
        <f t="shared" si="137"/>
        <v>0</v>
      </c>
      <c r="K1329" s="68">
        <f t="shared" si="137"/>
        <v>0</v>
      </c>
      <c r="L1329" s="68">
        <f t="shared" si="137"/>
        <v>0</v>
      </c>
      <c r="M1329" s="68">
        <f t="shared" si="137"/>
        <v>0</v>
      </c>
      <c r="N1329" s="68">
        <f t="shared" si="137"/>
        <v>0</v>
      </c>
      <c r="O1329" s="68">
        <f t="shared" si="137"/>
        <v>0</v>
      </c>
      <c r="P1329" s="68">
        <f t="shared" si="137"/>
        <v>0</v>
      </c>
      <c r="Q1329" s="68">
        <f t="shared" si="137"/>
        <v>0</v>
      </c>
      <c r="R1329" s="67"/>
    </row>
    <row r="1330" spans="1:18" ht="20.25" customHeight="1" x14ac:dyDescent="0.35">
      <c r="A1330" s="7">
        <v>1</v>
      </c>
      <c r="B1330" s="8" t="s">
        <v>1356</v>
      </c>
      <c r="C1330" s="332">
        <v>1131231</v>
      </c>
      <c r="D1330" s="10"/>
      <c r="E1330" s="10"/>
      <c r="F1330" s="10"/>
      <c r="G1330" s="10">
        <v>371.7</v>
      </c>
      <c r="H1330" s="23">
        <v>1131231</v>
      </c>
      <c r="I1330" s="69"/>
      <c r="J1330" s="69"/>
      <c r="K1330" s="69"/>
      <c r="L1330" s="69"/>
      <c r="M1330" s="69"/>
      <c r="N1330" s="69"/>
      <c r="O1330" s="69"/>
      <c r="P1330" s="69"/>
      <c r="Q1330" s="69"/>
      <c r="R1330" s="67"/>
    </row>
    <row r="1331" spans="1:18" x14ac:dyDescent="0.35">
      <c r="A1331" s="414" t="s">
        <v>135</v>
      </c>
      <c r="B1331" s="415"/>
      <c r="C1331" s="352">
        <f>SUM(C1332:C1344)</f>
        <v>11187479</v>
      </c>
      <c r="D1331" s="85">
        <f t="shared" ref="D1331:Q1331" si="138">SUM(D1332:D1344)</f>
        <v>4826546</v>
      </c>
      <c r="E1331" s="85">
        <f t="shared" si="138"/>
        <v>0</v>
      </c>
      <c r="F1331" s="85">
        <f t="shared" si="138"/>
        <v>0</v>
      </c>
      <c r="G1331" s="85">
        <f t="shared" si="138"/>
        <v>1543</v>
      </c>
      <c r="H1331" s="85">
        <f t="shared" si="138"/>
        <v>5289225</v>
      </c>
      <c r="I1331" s="85">
        <f t="shared" si="138"/>
        <v>0</v>
      </c>
      <c r="J1331" s="85">
        <f t="shared" si="138"/>
        <v>0</v>
      </c>
      <c r="K1331" s="85">
        <f t="shared" si="138"/>
        <v>0</v>
      </c>
      <c r="L1331" s="85">
        <f t="shared" si="138"/>
        <v>0</v>
      </c>
      <c r="M1331" s="85">
        <f t="shared" si="138"/>
        <v>216</v>
      </c>
      <c r="N1331" s="85">
        <f t="shared" si="138"/>
        <v>373187</v>
      </c>
      <c r="O1331" s="85">
        <f t="shared" si="138"/>
        <v>0</v>
      </c>
      <c r="P1331" s="85">
        <f t="shared" si="138"/>
        <v>0</v>
      </c>
      <c r="Q1331" s="85">
        <f t="shared" si="138"/>
        <v>698521</v>
      </c>
      <c r="R1331" s="67"/>
    </row>
    <row r="1332" spans="1:18" s="6" customFormat="1" x14ac:dyDescent="0.25">
      <c r="A1332" s="7">
        <v>1</v>
      </c>
      <c r="B1332" s="8" t="s">
        <v>1581</v>
      </c>
      <c r="C1332" s="332">
        <f>D1332+H1332+N1332+Q1332</f>
        <v>717758</v>
      </c>
      <c r="D1332" s="10"/>
      <c r="E1332" s="10"/>
      <c r="F1332" s="10"/>
      <c r="G1332" s="10">
        <v>236</v>
      </c>
      <c r="H1332" s="23">
        <v>717758</v>
      </c>
      <c r="I1332" s="10"/>
      <c r="J1332" s="10"/>
      <c r="K1332" s="10"/>
      <c r="L1332" s="10"/>
      <c r="M1332" s="10"/>
      <c r="N1332" s="10"/>
      <c r="O1332" s="10"/>
      <c r="P1332" s="10"/>
      <c r="Q1332" s="10"/>
      <c r="R1332" s="42"/>
    </row>
    <row r="1333" spans="1:18" s="6" customFormat="1" ht="24.75" customHeight="1" x14ac:dyDescent="0.25">
      <c r="A1333" s="7">
        <v>2</v>
      </c>
      <c r="B1333" s="8" t="s">
        <v>1582</v>
      </c>
      <c r="C1333" s="332">
        <f t="shared" ref="C1333:C1344" si="139">D1333+H1333+N1333+Q1333</f>
        <v>1916565</v>
      </c>
      <c r="D1333" s="10">
        <v>844857</v>
      </c>
      <c r="E1333" s="10"/>
      <c r="F1333" s="10"/>
      <c r="G1333" s="10"/>
      <c r="H1333" s="23"/>
      <c r="I1333" s="10"/>
      <c r="J1333" s="10"/>
      <c r="K1333" s="10"/>
      <c r="L1333" s="10"/>
      <c r="M1333" s="10">
        <v>216</v>
      </c>
      <c r="N1333" s="10">
        <v>373187</v>
      </c>
      <c r="O1333" s="10"/>
      <c r="P1333" s="10"/>
      <c r="Q1333" s="10">
        <v>698521</v>
      </c>
      <c r="R1333" s="42"/>
    </row>
    <row r="1334" spans="1:18" s="6" customFormat="1" x14ac:dyDescent="0.25">
      <c r="A1334" s="7">
        <v>3</v>
      </c>
      <c r="B1334" s="8" t="s">
        <v>265</v>
      </c>
      <c r="C1334" s="332">
        <f t="shared" si="139"/>
        <v>583201</v>
      </c>
      <c r="D1334" s="10"/>
      <c r="E1334" s="10"/>
      <c r="F1334" s="10"/>
      <c r="G1334" s="10">
        <v>167</v>
      </c>
      <c r="H1334" s="23">
        <v>583201</v>
      </c>
      <c r="I1334" s="10"/>
      <c r="J1334" s="10"/>
      <c r="K1334" s="10"/>
      <c r="L1334" s="10"/>
      <c r="M1334" s="10"/>
      <c r="N1334" s="10"/>
      <c r="O1334" s="10"/>
      <c r="P1334" s="10"/>
      <c r="Q1334" s="10"/>
      <c r="R1334" s="42"/>
    </row>
    <row r="1335" spans="1:18" s="6" customFormat="1" x14ac:dyDescent="0.25">
      <c r="A1335" s="7">
        <v>4</v>
      </c>
      <c r="B1335" s="8" t="s">
        <v>266</v>
      </c>
      <c r="C1335" s="332">
        <f t="shared" si="139"/>
        <v>1212770</v>
      </c>
      <c r="D1335" s="10"/>
      <c r="E1335" s="10"/>
      <c r="F1335" s="10"/>
      <c r="G1335" s="10">
        <v>347</v>
      </c>
      <c r="H1335" s="23">
        <v>1212770</v>
      </c>
      <c r="I1335" s="10"/>
      <c r="J1335" s="10"/>
      <c r="K1335" s="10"/>
      <c r="L1335" s="10"/>
      <c r="M1335" s="10"/>
      <c r="N1335" s="10"/>
      <c r="O1335" s="10"/>
      <c r="P1335" s="10"/>
      <c r="Q1335" s="10"/>
      <c r="R1335" s="42"/>
    </row>
    <row r="1336" spans="1:18" s="6" customFormat="1" x14ac:dyDescent="0.25">
      <c r="A1336" s="7">
        <v>5</v>
      </c>
      <c r="B1336" s="8" t="s">
        <v>267</v>
      </c>
      <c r="C1336" s="332">
        <f t="shared" si="139"/>
        <v>698336</v>
      </c>
      <c r="D1336" s="10"/>
      <c r="E1336" s="10"/>
      <c r="F1336" s="10"/>
      <c r="G1336" s="10">
        <v>200</v>
      </c>
      <c r="H1336" s="23">
        <v>698336</v>
      </c>
      <c r="I1336" s="10"/>
      <c r="J1336" s="10"/>
      <c r="K1336" s="10"/>
      <c r="L1336" s="10"/>
      <c r="M1336" s="10"/>
      <c r="N1336" s="10"/>
      <c r="O1336" s="10"/>
      <c r="P1336" s="10"/>
      <c r="Q1336" s="10"/>
      <c r="R1336" s="42"/>
    </row>
    <row r="1337" spans="1:18" s="6" customFormat="1" x14ac:dyDescent="0.25">
      <c r="A1337" s="7">
        <v>6</v>
      </c>
      <c r="B1337" s="8" t="s">
        <v>268</v>
      </c>
      <c r="C1337" s="332">
        <f t="shared" si="139"/>
        <v>585518</v>
      </c>
      <c r="D1337" s="10">
        <v>585518</v>
      </c>
      <c r="E1337" s="10"/>
      <c r="F1337" s="10"/>
      <c r="G1337" s="10"/>
      <c r="H1337" s="23"/>
      <c r="I1337" s="10"/>
      <c r="J1337" s="10"/>
      <c r="K1337" s="10"/>
      <c r="L1337" s="10"/>
      <c r="M1337" s="10"/>
      <c r="N1337" s="10"/>
      <c r="O1337" s="10"/>
      <c r="P1337" s="10"/>
      <c r="Q1337" s="10"/>
      <c r="R1337" s="42"/>
    </row>
    <row r="1338" spans="1:18" s="6" customFormat="1" x14ac:dyDescent="0.25">
      <c r="A1338" s="7">
        <v>7</v>
      </c>
      <c r="B1338" s="8" t="s">
        <v>269</v>
      </c>
      <c r="C1338" s="332">
        <f t="shared" si="139"/>
        <v>496491</v>
      </c>
      <c r="D1338" s="10">
        <v>496491</v>
      </c>
      <c r="E1338" s="10"/>
      <c r="F1338" s="10"/>
      <c r="G1338" s="10"/>
      <c r="H1338" s="23"/>
      <c r="I1338" s="10"/>
      <c r="J1338" s="10"/>
      <c r="K1338" s="10"/>
      <c r="L1338" s="10"/>
      <c r="M1338" s="10"/>
      <c r="N1338" s="10"/>
      <c r="O1338" s="10"/>
      <c r="P1338" s="10"/>
      <c r="Q1338" s="10"/>
      <c r="R1338" s="42"/>
    </row>
    <row r="1339" spans="1:18" s="6" customFormat="1" ht="36" x14ac:dyDescent="0.25">
      <c r="A1339" s="7">
        <v>8</v>
      </c>
      <c r="B1339" s="8" t="s">
        <v>1274</v>
      </c>
      <c r="C1339" s="332">
        <f t="shared" si="139"/>
        <v>881775</v>
      </c>
      <c r="D1339" s="10">
        <v>881775</v>
      </c>
      <c r="E1339" s="10"/>
      <c r="F1339" s="10"/>
      <c r="G1339" s="10"/>
      <c r="H1339" s="23"/>
      <c r="I1339" s="10"/>
      <c r="J1339" s="10"/>
      <c r="K1339" s="10"/>
      <c r="L1339" s="10"/>
      <c r="M1339" s="10"/>
      <c r="N1339" s="10"/>
      <c r="O1339" s="10"/>
      <c r="P1339" s="10"/>
      <c r="Q1339" s="10"/>
      <c r="R1339" s="42"/>
    </row>
    <row r="1340" spans="1:18" s="6" customFormat="1" ht="24.75" customHeight="1" x14ac:dyDescent="0.25">
      <c r="A1340" s="7">
        <v>9</v>
      </c>
      <c r="B1340" s="8" t="s">
        <v>1579</v>
      </c>
      <c r="C1340" s="332">
        <f t="shared" si="139"/>
        <v>869237</v>
      </c>
      <c r="D1340" s="10">
        <v>869237</v>
      </c>
      <c r="E1340" s="10"/>
      <c r="F1340" s="10"/>
      <c r="G1340" s="10"/>
      <c r="H1340" s="23"/>
      <c r="I1340" s="10"/>
      <c r="J1340" s="10"/>
      <c r="K1340" s="10"/>
      <c r="L1340" s="10"/>
      <c r="M1340" s="10"/>
      <c r="N1340" s="10"/>
      <c r="O1340" s="10"/>
      <c r="P1340" s="10"/>
      <c r="Q1340" s="10"/>
      <c r="R1340" s="42"/>
    </row>
    <row r="1341" spans="1:18" s="6" customFormat="1" ht="24.75" customHeight="1" x14ac:dyDescent="0.25">
      <c r="A1341" s="7">
        <v>10</v>
      </c>
      <c r="B1341" s="8" t="s">
        <v>1580</v>
      </c>
      <c r="C1341" s="332">
        <f t="shared" si="139"/>
        <v>1148668</v>
      </c>
      <c r="D1341" s="10">
        <v>1148668</v>
      </c>
      <c r="E1341" s="10"/>
      <c r="F1341" s="10"/>
      <c r="G1341" s="10"/>
      <c r="H1341" s="23"/>
      <c r="I1341" s="10"/>
      <c r="J1341" s="10"/>
      <c r="K1341" s="10"/>
      <c r="L1341" s="10"/>
      <c r="M1341" s="10"/>
      <c r="N1341" s="10"/>
      <c r="O1341" s="10"/>
      <c r="P1341" s="10"/>
      <c r="Q1341" s="10"/>
      <c r="R1341" s="42"/>
    </row>
    <row r="1342" spans="1:18" s="6" customFormat="1" ht="27.75" customHeight="1" x14ac:dyDescent="0.25">
      <c r="A1342" s="7">
        <v>11</v>
      </c>
      <c r="B1342" s="8" t="s">
        <v>1578</v>
      </c>
      <c r="C1342" s="332">
        <f t="shared" si="139"/>
        <v>806297</v>
      </c>
      <c r="D1342" s="10"/>
      <c r="E1342" s="10"/>
      <c r="F1342" s="10"/>
      <c r="G1342" s="10">
        <v>230</v>
      </c>
      <c r="H1342" s="23">
        <v>806297</v>
      </c>
      <c r="I1342" s="10"/>
      <c r="J1342" s="10"/>
      <c r="K1342" s="10"/>
      <c r="L1342" s="10"/>
      <c r="M1342" s="10"/>
      <c r="N1342" s="10"/>
      <c r="O1342" s="10"/>
      <c r="P1342" s="10"/>
      <c r="Q1342" s="10"/>
      <c r="R1342" s="42"/>
    </row>
    <row r="1343" spans="1:18" s="6" customFormat="1" ht="25.5" customHeight="1" x14ac:dyDescent="0.25">
      <c r="A1343" s="7">
        <v>12</v>
      </c>
      <c r="B1343" s="8" t="s">
        <v>1577</v>
      </c>
      <c r="C1343" s="332">
        <f t="shared" si="139"/>
        <v>633419</v>
      </c>
      <c r="D1343" s="10"/>
      <c r="E1343" s="10"/>
      <c r="F1343" s="10"/>
      <c r="G1343" s="10">
        <v>181</v>
      </c>
      <c r="H1343" s="23">
        <v>633419</v>
      </c>
      <c r="I1343" s="10"/>
      <c r="J1343" s="10"/>
      <c r="K1343" s="10"/>
      <c r="L1343" s="10"/>
      <c r="M1343" s="10"/>
      <c r="N1343" s="10"/>
      <c r="O1343" s="10"/>
      <c r="P1343" s="10"/>
      <c r="Q1343" s="10"/>
      <c r="R1343" s="42"/>
    </row>
    <row r="1344" spans="1:18" s="6" customFormat="1" ht="24" customHeight="1" x14ac:dyDescent="0.25">
      <c r="A1344" s="7">
        <v>13</v>
      </c>
      <c r="B1344" s="8" t="s">
        <v>1628</v>
      </c>
      <c r="C1344" s="332">
        <f t="shared" si="139"/>
        <v>637444</v>
      </c>
      <c r="D1344" s="10"/>
      <c r="E1344" s="10"/>
      <c r="F1344" s="10"/>
      <c r="G1344" s="10">
        <v>182</v>
      </c>
      <c r="H1344" s="23">
        <v>637444</v>
      </c>
      <c r="I1344" s="10"/>
      <c r="J1344" s="10"/>
      <c r="K1344" s="10"/>
      <c r="L1344" s="10"/>
      <c r="M1344" s="10"/>
      <c r="N1344" s="10"/>
      <c r="O1344" s="10"/>
      <c r="P1344" s="10"/>
      <c r="Q1344" s="10"/>
      <c r="R1344" s="42"/>
    </row>
    <row r="1345" spans="1:18" s="6" customFormat="1" ht="20.25" customHeight="1" x14ac:dyDescent="0.3">
      <c r="A1345" s="9">
        <v>31</v>
      </c>
      <c r="B1345" s="16" t="s">
        <v>83</v>
      </c>
      <c r="C1345" s="152">
        <f>C1347+C1348</f>
        <v>4217258.8</v>
      </c>
      <c r="D1345" s="68">
        <f t="shared" ref="D1345:Q1345" si="140">D1347+D1348</f>
        <v>631892.5</v>
      </c>
      <c r="E1345" s="68">
        <f t="shared" si="140"/>
        <v>0</v>
      </c>
      <c r="F1345" s="68">
        <f t="shared" si="140"/>
        <v>0</v>
      </c>
      <c r="G1345" s="68">
        <f t="shared" si="140"/>
        <v>274</v>
      </c>
      <c r="H1345" s="68">
        <f t="shared" si="140"/>
        <v>531378</v>
      </c>
      <c r="I1345" s="68">
        <f t="shared" si="140"/>
        <v>0</v>
      </c>
      <c r="J1345" s="68">
        <f t="shared" si="140"/>
        <v>0</v>
      </c>
      <c r="K1345" s="68">
        <f t="shared" si="140"/>
        <v>1182.4000000000001</v>
      </c>
      <c r="L1345" s="68">
        <f t="shared" si="140"/>
        <v>750305.2</v>
      </c>
      <c r="M1345" s="68">
        <f t="shared" si="140"/>
        <v>634.4</v>
      </c>
      <c r="N1345" s="68">
        <f t="shared" si="140"/>
        <v>426990.2</v>
      </c>
      <c r="O1345" s="68">
        <f t="shared" si="140"/>
        <v>1182.4000000000001</v>
      </c>
      <c r="P1345" s="68">
        <f t="shared" si="140"/>
        <v>1876692.9</v>
      </c>
      <c r="Q1345" s="68">
        <f t="shared" si="140"/>
        <v>0</v>
      </c>
      <c r="R1345" s="42"/>
    </row>
    <row r="1346" spans="1:18" s="6" customFormat="1" ht="20.25" customHeight="1" x14ac:dyDescent="0.3">
      <c r="A1346" s="323" t="s">
        <v>1451</v>
      </c>
      <c r="B1346" s="176"/>
      <c r="C1346" s="152">
        <f>C1347+C1348</f>
        <v>4217258.8</v>
      </c>
      <c r="D1346" s="68">
        <f t="shared" ref="D1346:Q1346" si="141">D1347+D1348</f>
        <v>631892.5</v>
      </c>
      <c r="E1346" s="68">
        <f t="shared" si="141"/>
        <v>0</v>
      </c>
      <c r="F1346" s="68">
        <f t="shared" si="141"/>
        <v>0</v>
      </c>
      <c r="G1346" s="68">
        <f t="shared" si="141"/>
        <v>274</v>
      </c>
      <c r="H1346" s="68">
        <f t="shared" si="141"/>
        <v>531378</v>
      </c>
      <c r="I1346" s="68">
        <f t="shared" si="141"/>
        <v>0</v>
      </c>
      <c r="J1346" s="68">
        <f t="shared" si="141"/>
        <v>0</v>
      </c>
      <c r="K1346" s="68">
        <f t="shared" si="141"/>
        <v>1182.4000000000001</v>
      </c>
      <c r="L1346" s="68">
        <f t="shared" si="141"/>
        <v>750305.2</v>
      </c>
      <c r="M1346" s="68">
        <f t="shared" si="141"/>
        <v>634.4</v>
      </c>
      <c r="N1346" s="68">
        <f t="shared" si="141"/>
        <v>426990.2</v>
      </c>
      <c r="O1346" s="68">
        <f t="shared" si="141"/>
        <v>1182.4000000000001</v>
      </c>
      <c r="P1346" s="68">
        <f t="shared" si="141"/>
        <v>1876692.9</v>
      </c>
      <c r="Q1346" s="68">
        <f t="shared" si="141"/>
        <v>0</v>
      </c>
      <c r="R1346" s="42"/>
    </row>
    <row r="1347" spans="1:18" s="6" customFormat="1" ht="29.25" customHeight="1" x14ac:dyDescent="0.25">
      <c r="A1347" s="121">
        <v>1</v>
      </c>
      <c r="B1347" s="19" t="s">
        <v>1627</v>
      </c>
      <c r="C1347" s="332">
        <f>D1347+H1347+L1347+N1347+P1347</f>
        <v>1736085.2</v>
      </c>
      <c r="D1347" s="55"/>
      <c r="E1347" s="55"/>
      <c r="F1347" s="55"/>
      <c r="G1347" s="55">
        <v>274</v>
      </c>
      <c r="H1347" s="55">
        <v>531378</v>
      </c>
      <c r="I1347" s="55"/>
      <c r="J1347" s="55"/>
      <c r="K1347" s="55">
        <v>548</v>
      </c>
      <c r="L1347" s="55">
        <v>344135.2</v>
      </c>
      <c r="M1347" s="55"/>
      <c r="N1347" s="55"/>
      <c r="O1347" s="55">
        <v>548</v>
      </c>
      <c r="P1347" s="55">
        <v>860572</v>
      </c>
      <c r="Q1347" s="55"/>
      <c r="R1347" s="42"/>
    </row>
    <row r="1348" spans="1:18" s="6" customFormat="1" ht="26.25" customHeight="1" x14ac:dyDescent="0.25">
      <c r="A1348" s="121">
        <v>2</v>
      </c>
      <c r="B1348" s="19" t="s">
        <v>1576</v>
      </c>
      <c r="C1348" s="332">
        <f>D1348+H1348+L1348+N1348+P1348</f>
        <v>2481173.6</v>
      </c>
      <c r="D1348" s="55">
        <v>631892.5</v>
      </c>
      <c r="E1348" s="55"/>
      <c r="F1348" s="55"/>
      <c r="G1348" s="55"/>
      <c r="H1348" s="55"/>
      <c r="I1348" s="55"/>
      <c r="J1348" s="55"/>
      <c r="K1348" s="55">
        <v>634.4</v>
      </c>
      <c r="L1348" s="55">
        <v>406170</v>
      </c>
      <c r="M1348" s="55">
        <v>634.4</v>
      </c>
      <c r="N1348" s="55">
        <v>426990.2</v>
      </c>
      <c r="O1348" s="55">
        <v>634.4</v>
      </c>
      <c r="P1348" s="55">
        <v>1016120.9</v>
      </c>
      <c r="Q1348" s="55"/>
      <c r="R1348" s="42"/>
    </row>
    <row r="1349" spans="1:18" s="6" customFormat="1" ht="20.25" customHeight="1" x14ac:dyDescent="0.3">
      <c r="A1349" s="9">
        <v>32</v>
      </c>
      <c r="B1349" s="16" t="s">
        <v>84</v>
      </c>
      <c r="C1349" s="152">
        <f>C1350+C1352</f>
        <v>2505633.3000000003</v>
      </c>
      <c r="D1349" s="68">
        <f t="shared" ref="D1349:Q1349" si="142">D1350+D1352</f>
        <v>0</v>
      </c>
      <c r="E1349" s="68">
        <f t="shared" si="142"/>
        <v>0</v>
      </c>
      <c r="F1349" s="68">
        <f t="shared" si="142"/>
        <v>0</v>
      </c>
      <c r="G1349" s="68">
        <f t="shared" si="142"/>
        <v>620</v>
      </c>
      <c r="H1349" s="68">
        <f t="shared" si="142"/>
        <v>1717697.6</v>
      </c>
      <c r="I1349" s="68">
        <f t="shared" si="142"/>
        <v>1077.5</v>
      </c>
      <c r="J1349" s="68">
        <f t="shared" si="142"/>
        <v>429103.8</v>
      </c>
      <c r="K1349" s="68">
        <f t="shared" si="142"/>
        <v>364.3</v>
      </c>
      <c r="L1349" s="68">
        <f t="shared" si="142"/>
        <v>358831.9</v>
      </c>
      <c r="M1349" s="68">
        <f t="shared" si="142"/>
        <v>0</v>
      </c>
      <c r="N1349" s="68">
        <f t="shared" si="142"/>
        <v>0</v>
      </c>
      <c r="O1349" s="68">
        <f t="shared" si="142"/>
        <v>0</v>
      </c>
      <c r="P1349" s="68">
        <f t="shared" si="142"/>
        <v>0</v>
      </c>
      <c r="Q1349" s="68">
        <f t="shared" si="142"/>
        <v>0</v>
      </c>
      <c r="R1349" s="42"/>
    </row>
    <row r="1350" spans="1:18" s="6" customFormat="1" ht="20.25" customHeight="1" x14ac:dyDescent="0.3">
      <c r="A1350" s="414" t="s">
        <v>136</v>
      </c>
      <c r="B1350" s="415"/>
      <c r="C1350" s="152">
        <f>C1351</f>
        <v>886553.59999999998</v>
      </c>
      <c r="D1350" s="68">
        <f t="shared" ref="D1350:Q1350" si="143">D1351</f>
        <v>0</v>
      </c>
      <c r="E1350" s="68">
        <f t="shared" si="143"/>
        <v>0</v>
      </c>
      <c r="F1350" s="68">
        <f t="shared" si="143"/>
        <v>0</v>
      </c>
      <c r="G1350" s="68">
        <f t="shared" si="143"/>
        <v>320</v>
      </c>
      <c r="H1350" s="68">
        <f t="shared" si="143"/>
        <v>886553.59999999998</v>
      </c>
      <c r="I1350" s="68">
        <f t="shared" si="143"/>
        <v>0</v>
      </c>
      <c r="J1350" s="68">
        <f t="shared" si="143"/>
        <v>0</v>
      </c>
      <c r="K1350" s="68">
        <f t="shared" si="143"/>
        <v>0</v>
      </c>
      <c r="L1350" s="68">
        <f t="shared" si="143"/>
        <v>0</v>
      </c>
      <c r="M1350" s="68">
        <f t="shared" si="143"/>
        <v>0</v>
      </c>
      <c r="N1350" s="68">
        <f t="shared" si="143"/>
        <v>0</v>
      </c>
      <c r="O1350" s="68">
        <f t="shared" si="143"/>
        <v>0</v>
      </c>
      <c r="P1350" s="68">
        <f t="shared" si="143"/>
        <v>0</v>
      </c>
      <c r="Q1350" s="68">
        <f t="shared" si="143"/>
        <v>0</v>
      </c>
      <c r="R1350" s="42"/>
    </row>
    <row r="1351" spans="1:18" s="6" customFormat="1" ht="20.25" customHeight="1" x14ac:dyDescent="0.35">
      <c r="A1351" s="7">
        <v>1</v>
      </c>
      <c r="B1351" s="8" t="s">
        <v>1122</v>
      </c>
      <c r="C1351" s="143">
        <v>886553.59999999998</v>
      </c>
      <c r="D1351" s="10"/>
      <c r="E1351" s="10"/>
      <c r="F1351" s="10"/>
      <c r="G1351" s="10">
        <v>320</v>
      </c>
      <c r="H1351" s="10">
        <v>886553.59999999998</v>
      </c>
      <c r="I1351" s="69"/>
      <c r="J1351" s="69"/>
      <c r="K1351" s="69"/>
      <c r="L1351" s="69"/>
      <c r="M1351" s="69"/>
      <c r="N1351" s="69"/>
      <c r="O1351" s="69"/>
      <c r="P1351" s="69"/>
      <c r="Q1351" s="69"/>
      <c r="R1351" s="42"/>
    </row>
    <row r="1352" spans="1:18" s="6" customFormat="1" ht="20.25" customHeight="1" x14ac:dyDescent="0.3">
      <c r="A1352" s="414" t="s">
        <v>137</v>
      </c>
      <c r="B1352" s="415"/>
      <c r="C1352" s="152">
        <f>SUM(C1353:C1354)</f>
        <v>1619079.7000000002</v>
      </c>
      <c r="D1352" s="68">
        <f t="shared" ref="D1352:Q1352" si="144">SUM(D1353:D1354)</f>
        <v>0</v>
      </c>
      <c r="E1352" s="68">
        <f t="shared" si="144"/>
        <v>0</v>
      </c>
      <c r="F1352" s="68">
        <f t="shared" si="144"/>
        <v>0</v>
      </c>
      <c r="G1352" s="68">
        <f t="shared" si="144"/>
        <v>300</v>
      </c>
      <c r="H1352" s="68">
        <f t="shared" si="144"/>
        <v>831144</v>
      </c>
      <c r="I1352" s="68">
        <f t="shared" si="144"/>
        <v>1077.5</v>
      </c>
      <c r="J1352" s="68">
        <f t="shared" si="144"/>
        <v>429103.8</v>
      </c>
      <c r="K1352" s="68">
        <f t="shared" si="144"/>
        <v>364.3</v>
      </c>
      <c r="L1352" s="68">
        <f t="shared" si="144"/>
        <v>358831.9</v>
      </c>
      <c r="M1352" s="68">
        <f t="shared" si="144"/>
        <v>0</v>
      </c>
      <c r="N1352" s="68">
        <f t="shared" si="144"/>
        <v>0</v>
      </c>
      <c r="O1352" s="68">
        <f t="shared" si="144"/>
        <v>0</v>
      </c>
      <c r="P1352" s="68">
        <f t="shared" si="144"/>
        <v>0</v>
      </c>
      <c r="Q1352" s="68">
        <f t="shared" si="144"/>
        <v>0</v>
      </c>
      <c r="R1352" s="42"/>
    </row>
    <row r="1353" spans="1:18" s="6" customFormat="1" ht="20.25" customHeight="1" x14ac:dyDescent="0.35">
      <c r="A1353" s="7">
        <v>1</v>
      </c>
      <c r="B1353" s="8" t="s">
        <v>1123</v>
      </c>
      <c r="C1353" s="143">
        <f>J1353</f>
        <v>284025</v>
      </c>
      <c r="D1353" s="10"/>
      <c r="E1353" s="10"/>
      <c r="F1353" s="10"/>
      <c r="G1353" s="10" t="s">
        <v>138</v>
      </c>
      <c r="H1353" s="10" t="s">
        <v>138</v>
      </c>
      <c r="I1353" s="10">
        <v>713.2</v>
      </c>
      <c r="J1353" s="10">
        <v>284025</v>
      </c>
      <c r="K1353" s="10"/>
      <c r="L1353" s="10"/>
      <c r="M1353" s="69"/>
      <c r="N1353" s="69"/>
      <c r="O1353" s="69"/>
      <c r="P1353" s="69"/>
      <c r="Q1353" s="69"/>
      <c r="R1353" s="42"/>
    </row>
    <row r="1354" spans="1:18" s="6" customFormat="1" ht="20.25" customHeight="1" x14ac:dyDescent="0.35">
      <c r="A1354" s="7">
        <v>2</v>
      </c>
      <c r="B1354" s="8" t="s">
        <v>1124</v>
      </c>
      <c r="C1354" s="143">
        <f>H1354+J1354+L1354</f>
        <v>1335054.7000000002</v>
      </c>
      <c r="D1354" s="10"/>
      <c r="E1354" s="10"/>
      <c r="F1354" s="10"/>
      <c r="G1354" s="10">
        <v>300</v>
      </c>
      <c r="H1354" s="10">
        <v>831144</v>
      </c>
      <c r="I1354" s="10">
        <v>364.3</v>
      </c>
      <c r="J1354" s="10">
        <v>145078.79999999999</v>
      </c>
      <c r="K1354" s="10">
        <v>364.3</v>
      </c>
      <c r="L1354" s="10">
        <v>358831.9</v>
      </c>
      <c r="M1354" s="69"/>
      <c r="N1354" s="69"/>
      <c r="O1354" s="69"/>
      <c r="P1354" s="69"/>
      <c r="Q1354" s="69"/>
      <c r="R1354" s="42"/>
    </row>
    <row r="1355" spans="1:18" s="6" customFormat="1" ht="20.25" customHeight="1" x14ac:dyDescent="0.3">
      <c r="A1355" s="9">
        <v>33</v>
      </c>
      <c r="B1355" s="16" t="s">
        <v>85</v>
      </c>
      <c r="C1355" s="340">
        <f>C1356+C1360+C1366</f>
        <v>26574789.416000001</v>
      </c>
      <c r="D1355" s="17">
        <f t="shared" ref="D1355:Q1355" si="145">D1356+D1360+D1366</f>
        <v>9281004.318</v>
      </c>
      <c r="E1355" s="17">
        <f t="shared" si="145"/>
        <v>0</v>
      </c>
      <c r="F1355" s="17">
        <f t="shared" si="145"/>
        <v>0</v>
      </c>
      <c r="G1355" s="85">
        <v>886553.59999999998</v>
      </c>
      <c r="H1355" s="17">
        <f t="shared" si="145"/>
        <v>14582276.098000001</v>
      </c>
      <c r="I1355" s="17">
        <f t="shared" si="145"/>
        <v>0</v>
      </c>
      <c r="J1355" s="17">
        <f t="shared" si="145"/>
        <v>100000</v>
      </c>
      <c r="K1355" s="17">
        <f t="shared" si="145"/>
        <v>0</v>
      </c>
      <c r="L1355" s="17">
        <f t="shared" si="145"/>
        <v>1719360</v>
      </c>
      <c r="M1355" s="17">
        <f t="shared" si="145"/>
        <v>0</v>
      </c>
      <c r="N1355" s="17">
        <f t="shared" si="145"/>
        <v>892149</v>
      </c>
      <c r="O1355" s="17">
        <f t="shared" si="145"/>
        <v>0</v>
      </c>
      <c r="P1355" s="17">
        <f t="shared" si="145"/>
        <v>0</v>
      </c>
      <c r="Q1355" s="17">
        <f t="shared" si="145"/>
        <v>0</v>
      </c>
      <c r="R1355" s="42"/>
    </row>
    <row r="1356" spans="1:18" s="11" customFormat="1" ht="18.75" customHeight="1" x14ac:dyDescent="0.3">
      <c r="A1356" s="414" t="s">
        <v>139</v>
      </c>
      <c r="B1356" s="415"/>
      <c r="C1356" s="352">
        <f>C1357+C1358+C1359</f>
        <v>4783717.0980000002</v>
      </c>
      <c r="D1356" s="85">
        <f t="shared" ref="D1356:Q1356" si="146">D1357+D1358+D1359</f>
        <v>2228580</v>
      </c>
      <c r="E1356" s="85">
        <f t="shared" si="146"/>
        <v>0</v>
      </c>
      <c r="F1356" s="85">
        <f t="shared" si="146"/>
        <v>0</v>
      </c>
      <c r="G1356" s="85">
        <f t="shared" si="146"/>
        <v>1104.5999999999999</v>
      </c>
      <c r="H1356" s="85">
        <f t="shared" si="146"/>
        <v>2555137.0980000002</v>
      </c>
      <c r="I1356" s="85">
        <f t="shared" si="146"/>
        <v>0</v>
      </c>
      <c r="J1356" s="85">
        <f t="shared" si="146"/>
        <v>0</v>
      </c>
      <c r="K1356" s="85">
        <f t="shared" si="146"/>
        <v>0</v>
      </c>
      <c r="L1356" s="85">
        <f t="shared" si="146"/>
        <v>0</v>
      </c>
      <c r="M1356" s="85">
        <f t="shared" si="146"/>
        <v>0</v>
      </c>
      <c r="N1356" s="85">
        <f t="shared" si="146"/>
        <v>0</v>
      </c>
      <c r="O1356" s="85">
        <f t="shared" si="146"/>
        <v>0</v>
      </c>
      <c r="P1356" s="85">
        <f t="shared" si="146"/>
        <v>0</v>
      </c>
      <c r="Q1356" s="85">
        <f t="shared" si="146"/>
        <v>0</v>
      </c>
      <c r="R1356" s="227"/>
    </row>
    <row r="1357" spans="1:18" s="11" customFormat="1" x14ac:dyDescent="0.25">
      <c r="A1357" s="7">
        <v>1</v>
      </c>
      <c r="B1357" s="8" t="s">
        <v>278</v>
      </c>
      <c r="C1357" s="143">
        <v>1921537.0980000002</v>
      </c>
      <c r="D1357" s="10"/>
      <c r="E1357" s="55"/>
      <c r="F1357" s="10"/>
      <c r="G1357" s="10">
        <v>744.6</v>
      </c>
      <c r="H1357" s="10">
        <f>G1357*2580.63</f>
        <v>1921537.0980000002</v>
      </c>
      <c r="I1357" s="10"/>
      <c r="J1357" s="10"/>
      <c r="K1357" s="10"/>
      <c r="L1357" s="10"/>
      <c r="M1357" s="10"/>
      <c r="N1357" s="10"/>
      <c r="O1357" s="10"/>
      <c r="P1357" s="10"/>
      <c r="Q1357" s="10"/>
      <c r="R1357" s="227"/>
    </row>
    <row r="1358" spans="1:18" s="11" customFormat="1" x14ac:dyDescent="0.25">
      <c r="A1358" s="7">
        <v>2</v>
      </c>
      <c r="B1358" s="8" t="s">
        <v>282</v>
      </c>
      <c r="C1358" s="143">
        <v>633600</v>
      </c>
      <c r="D1358" s="10"/>
      <c r="E1358" s="55"/>
      <c r="F1358" s="10"/>
      <c r="G1358" s="10">
        <v>360</v>
      </c>
      <c r="H1358" s="10">
        <v>633600</v>
      </c>
      <c r="I1358" s="10"/>
      <c r="J1358" s="10"/>
      <c r="K1358" s="10"/>
      <c r="L1358" s="10"/>
      <c r="M1358" s="10"/>
      <c r="N1358" s="10"/>
      <c r="O1358" s="10"/>
      <c r="P1358" s="10"/>
      <c r="Q1358" s="10"/>
      <c r="R1358" s="227"/>
    </row>
    <row r="1359" spans="1:18" s="11" customFormat="1" x14ac:dyDescent="0.25">
      <c r="A1359" s="7">
        <v>3</v>
      </c>
      <c r="B1359" s="8" t="s">
        <v>284</v>
      </c>
      <c r="C1359" s="143">
        <v>2228580</v>
      </c>
      <c r="D1359" s="10">
        <v>2228580</v>
      </c>
      <c r="E1359" s="55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227"/>
    </row>
    <row r="1360" spans="1:18" s="11" customFormat="1" ht="18.75" customHeight="1" x14ac:dyDescent="0.3">
      <c r="A1360" s="414" t="s">
        <v>377</v>
      </c>
      <c r="B1360" s="415"/>
      <c r="C1360" s="352">
        <f>C1361+C1362+C1363+C1364+C1365</f>
        <v>4250732.8499999996</v>
      </c>
      <c r="D1360" s="85">
        <f t="shared" ref="D1360:Q1360" si="147">D1361+D1362+D1363+D1364+D1365</f>
        <v>1662332.85</v>
      </c>
      <c r="E1360" s="85">
        <f t="shared" si="147"/>
        <v>0</v>
      </c>
      <c r="F1360" s="85">
        <f t="shared" si="147"/>
        <v>0</v>
      </c>
      <c r="G1360" s="85">
        <f t="shared" si="147"/>
        <v>1648.5</v>
      </c>
      <c r="H1360" s="85">
        <f t="shared" si="147"/>
        <v>2588400</v>
      </c>
      <c r="I1360" s="85">
        <f t="shared" si="147"/>
        <v>0</v>
      </c>
      <c r="J1360" s="85">
        <f t="shared" si="147"/>
        <v>0</v>
      </c>
      <c r="K1360" s="85">
        <f t="shared" si="147"/>
        <v>0</v>
      </c>
      <c r="L1360" s="85">
        <f t="shared" si="147"/>
        <v>0</v>
      </c>
      <c r="M1360" s="85">
        <f t="shared" si="147"/>
        <v>0</v>
      </c>
      <c r="N1360" s="85">
        <f t="shared" si="147"/>
        <v>0</v>
      </c>
      <c r="O1360" s="85">
        <f t="shared" si="147"/>
        <v>0</v>
      </c>
      <c r="P1360" s="85">
        <f t="shared" si="147"/>
        <v>0</v>
      </c>
      <c r="Q1360" s="85">
        <f t="shared" si="147"/>
        <v>0</v>
      </c>
      <c r="R1360" s="227"/>
    </row>
    <row r="1361" spans="1:18" s="11" customFormat="1" x14ac:dyDescent="0.25">
      <c r="A1361" s="7">
        <v>1</v>
      </c>
      <c r="B1361" s="8" t="s">
        <v>376</v>
      </c>
      <c r="C1361" s="143">
        <v>347252.85</v>
      </c>
      <c r="D1361" s="10">
        <v>347252.85</v>
      </c>
      <c r="E1361" s="55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227"/>
    </row>
    <row r="1362" spans="1:18" s="11" customFormat="1" x14ac:dyDescent="0.25">
      <c r="A1362" s="7">
        <v>2</v>
      </c>
      <c r="B1362" s="8" t="s">
        <v>277</v>
      </c>
      <c r="C1362" s="143">
        <v>738360</v>
      </c>
      <c r="D1362" s="10"/>
      <c r="E1362" s="55"/>
      <c r="F1362" s="10"/>
      <c r="G1362" s="10">
        <v>470</v>
      </c>
      <c r="H1362" s="10">
        <v>738360</v>
      </c>
      <c r="I1362" s="10"/>
      <c r="J1362" s="10"/>
      <c r="K1362" s="10"/>
      <c r="L1362" s="10"/>
      <c r="M1362" s="10"/>
      <c r="N1362" s="10"/>
      <c r="O1362" s="10"/>
      <c r="P1362" s="10"/>
      <c r="Q1362" s="10"/>
      <c r="R1362" s="227"/>
    </row>
    <row r="1363" spans="1:18" s="11" customFormat="1" x14ac:dyDescent="0.25">
      <c r="A1363" s="7">
        <v>3</v>
      </c>
      <c r="B1363" s="8" t="s">
        <v>283</v>
      </c>
      <c r="C1363" s="143">
        <v>858960</v>
      </c>
      <c r="D1363" s="10"/>
      <c r="E1363" s="55"/>
      <c r="F1363" s="10"/>
      <c r="G1363" s="10">
        <v>498.5</v>
      </c>
      <c r="H1363" s="10">
        <v>858960</v>
      </c>
      <c r="I1363" s="10"/>
      <c r="J1363" s="10"/>
      <c r="K1363" s="10"/>
      <c r="L1363" s="10"/>
      <c r="M1363" s="10"/>
      <c r="N1363" s="10"/>
      <c r="O1363" s="10"/>
      <c r="P1363" s="10"/>
      <c r="Q1363" s="10"/>
      <c r="R1363" s="227"/>
    </row>
    <row r="1364" spans="1:18" s="11" customFormat="1" x14ac:dyDescent="0.25">
      <c r="A1364" s="7">
        <v>4</v>
      </c>
      <c r="B1364" s="8" t="s">
        <v>291</v>
      </c>
      <c r="C1364" s="143">
        <v>991080</v>
      </c>
      <c r="D1364" s="10"/>
      <c r="E1364" s="55"/>
      <c r="F1364" s="10"/>
      <c r="G1364" s="10">
        <v>680</v>
      </c>
      <c r="H1364" s="10">
        <v>991080</v>
      </c>
      <c r="I1364" s="10"/>
      <c r="J1364" s="10"/>
      <c r="K1364" s="10"/>
      <c r="L1364" s="10"/>
      <c r="M1364" s="10"/>
      <c r="N1364" s="10"/>
      <c r="O1364" s="10"/>
      <c r="P1364" s="10"/>
      <c r="Q1364" s="10"/>
      <c r="R1364" s="227"/>
    </row>
    <row r="1365" spans="1:18" s="11" customFormat="1" ht="21" customHeight="1" x14ac:dyDescent="0.25">
      <c r="A1365" s="7">
        <v>5</v>
      </c>
      <c r="B1365" s="8" t="s">
        <v>292</v>
      </c>
      <c r="C1365" s="143">
        <v>1315080</v>
      </c>
      <c r="D1365" s="10">
        <v>1315080</v>
      </c>
      <c r="E1365" s="55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227"/>
    </row>
    <row r="1366" spans="1:18" s="11" customFormat="1" ht="18.75" customHeight="1" x14ac:dyDescent="0.3">
      <c r="A1366" s="414" t="s">
        <v>1639</v>
      </c>
      <c r="B1366" s="415"/>
      <c r="C1366" s="352">
        <f>C1367+C1368+C1369+C1370+C1371+C1372+C1373+C1374+C1375+C1376+C1377+C1378+C1379+C1380+C1381+C1382+C1383+C1384+C1385+C1386+C1387+C1388+C1389+C1390+C1391</f>
        <v>17540339.468000002</v>
      </c>
      <c r="D1366" s="85">
        <f t="shared" ref="D1366:Q1366" si="148">D1367+D1368+D1369+D1370+D1371+D1372+D1373+D1374+D1375+D1376+D1377+D1378+D1379+D1380+D1381+D1382+D1383+D1384+D1385+D1386+D1387+D1388+D1389+D1390+D1391</f>
        <v>5390091.4680000003</v>
      </c>
      <c r="E1366" s="85">
        <f t="shared" si="148"/>
        <v>0</v>
      </c>
      <c r="F1366" s="85">
        <f t="shared" si="148"/>
        <v>0</v>
      </c>
      <c r="G1366" s="85">
        <f t="shared" si="148"/>
        <v>6805.2000000000007</v>
      </c>
      <c r="H1366" s="85">
        <f t="shared" si="148"/>
        <v>9438739</v>
      </c>
      <c r="I1366" s="85">
        <f t="shared" si="148"/>
        <v>0</v>
      </c>
      <c r="J1366" s="85">
        <f t="shared" si="148"/>
        <v>100000</v>
      </c>
      <c r="K1366" s="85">
        <f t="shared" si="148"/>
        <v>0</v>
      </c>
      <c r="L1366" s="85">
        <f t="shared" si="148"/>
        <v>1719360</v>
      </c>
      <c r="M1366" s="85">
        <f t="shared" si="148"/>
        <v>0</v>
      </c>
      <c r="N1366" s="85">
        <f t="shared" si="148"/>
        <v>892149</v>
      </c>
      <c r="O1366" s="85">
        <f t="shared" si="148"/>
        <v>0</v>
      </c>
      <c r="P1366" s="85">
        <f t="shared" si="148"/>
        <v>0</v>
      </c>
      <c r="Q1366" s="85">
        <f t="shared" si="148"/>
        <v>0</v>
      </c>
      <c r="R1366" s="227"/>
    </row>
    <row r="1367" spans="1:18" s="11" customFormat="1" ht="20.25" customHeight="1" x14ac:dyDescent="0.25">
      <c r="A1367" s="7">
        <v>1</v>
      </c>
      <c r="B1367" s="8" t="s">
        <v>270</v>
      </c>
      <c r="C1367" s="143">
        <v>739980</v>
      </c>
      <c r="D1367" s="10">
        <v>100000</v>
      </c>
      <c r="E1367" s="55"/>
      <c r="F1367" s="10"/>
      <c r="G1367" s="10">
        <v>410</v>
      </c>
      <c r="H1367" s="10">
        <v>639980</v>
      </c>
      <c r="I1367" s="10"/>
      <c r="J1367" s="10"/>
      <c r="K1367" s="10"/>
      <c r="L1367" s="10"/>
      <c r="M1367" s="10"/>
      <c r="N1367" s="10"/>
      <c r="O1367" s="10"/>
      <c r="P1367" s="10"/>
      <c r="Q1367" s="10"/>
      <c r="R1367" s="227"/>
    </row>
    <row r="1368" spans="1:18" s="11" customFormat="1" ht="20.25" customHeight="1" x14ac:dyDescent="0.25">
      <c r="A1368" s="7">
        <v>2</v>
      </c>
      <c r="B1368" s="8" t="s">
        <v>271</v>
      </c>
      <c r="C1368" s="143">
        <v>741780</v>
      </c>
      <c r="D1368" s="10">
        <v>100000</v>
      </c>
      <c r="E1368" s="55"/>
      <c r="F1368" s="10"/>
      <c r="G1368" s="10">
        <v>398.7</v>
      </c>
      <c r="H1368" s="10">
        <v>641780</v>
      </c>
      <c r="I1368" s="10"/>
      <c r="J1368" s="10"/>
      <c r="K1368" s="10"/>
      <c r="L1368" s="10"/>
      <c r="M1368" s="10"/>
      <c r="N1368" s="10"/>
      <c r="O1368" s="10"/>
      <c r="P1368" s="10"/>
      <c r="Q1368" s="10"/>
      <c r="R1368" s="227"/>
    </row>
    <row r="1369" spans="1:18" s="11" customFormat="1" ht="20.25" customHeight="1" x14ac:dyDescent="0.25">
      <c r="A1369" s="7">
        <v>3</v>
      </c>
      <c r="B1369" s="8" t="s">
        <v>1575</v>
      </c>
      <c r="C1369" s="143">
        <v>815760</v>
      </c>
      <c r="D1369" s="10"/>
      <c r="E1369" s="55"/>
      <c r="F1369" s="10"/>
      <c r="G1369" s="10">
        <v>400</v>
      </c>
      <c r="H1369" s="10">
        <v>615760</v>
      </c>
      <c r="I1369" s="10"/>
      <c r="J1369" s="10"/>
      <c r="K1369" s="10"/>
      <c r="L1369" s="10">
        <v>200000</v>
      </c>
      <c r="M1369" s="10"/>
      <c r="N1369" s="10"/>
      <c r="O1369" s="10"/>
      <c r="P1369" s="10"/>
      <c r="Q1369" s="10"/>
      <c r="R1369" s="227"/>
    </row>
    <row r="1370" spans="1:18" s="11" customFormat="1" ht="20.25" customHeight="1" x14ac:dyDescent="0.25">
      <c r="A1370" s="7">
        <v>4</v>
      </c>
      <c r="B1370" s="8" t="s">
        <v>1574</v>
      </c>
      <c r="C1370" s="143">
        <v>817744</v>
      </c>
      <c r="D1370" s="10"/>
      <c r="E1370" s="55"/>
      <c r="F1370" s="10"/>
      <c r="G1370" s="10">
        <v>400</v>
      </c>
      <c r="H1370" s="10">
        <v>817744</v>
      </c>
      <c r="I1370" s="10"/>
      <c r="J1370" s="10"/>
      <c r="K1370" s="10"/>
      <c r="L1370" s="10"/>
      <c r="M1370" s="10"/>
      <c r="N1370" s="10"/>
      <c r="O1370" s="10"/>
      <c r="P1370" s="10"/>
      <c r="Q1370" s="10"/>
      <c r="R1370" s="227"/>
    </row>
    <row r="1371" spans="1:18" s="11" customFormat="1" ht="20.25" customHeight="1" x14ac:dyDescent="0.25">
      <c r="A1371" s="7">
        <v>5</v>
      </c>
      <c r="B1371" s="8" t="s">
        <v>1573</v>
      </c>
      <c r="C1371" s="143">
        <v>657900</v>
      </c>
      <c r="D1371" s="10"/>
      <c r="E1371" s="55"/>
      <c r="F1371" s="10"/>
      <c r="G1371" s="10">
        <v>338.8</v>
      </c>
      <c r="H1371" s="10">
        <v>657900</v>
      </c>
      <c r="I1371" s="10"/>
      <c r="J1371" s="10"/>
      <c r="K1371" s="10"/>
      <c r="L1371" s="10"/>
      <c r="M1371" s="10"/>
      <c r="N1371" s="10"/>
      <c r="O1371" s="10"/>
      <c r="P1371" s="10"/>
      <c r="Q1371" s="10"/>
      <c r="R1371" s="227"/>
    </row>
    <row r="1372" spans="1:18" s="11" customFormat="1" ht="20.25" customHeight="1" x14ac:dyDescent="0.25">
      <c r="A1372" s="7">
        <v>6</v>
      </c>
      <c r="B1372" s="8" t="s">
        <v>272</v>
      </c>
      <c r="C1372" s="143">
        <v>1292580</v>
      </c>
      <c r="D1372" s="10"/>
      <c r="E1372" s="55"/>
      <c r="F1372" s="10"/>
      <c r="G1372" s="10">
        <v>670</v>
      </c>
      <c r="H1372" s="10">
        <v>1292580</v>
      </c>
      <c r="I1372" s="10"/>
      <c r="J1372" s="10"/>
      <c r="K1372" s="10"/>
      <c r="L1372" s="10"/>
      <c r="M1372" s="10"/>
      <c r="N1372" s="10"/>
      <c r="O1372" s="10"/>
      <c r="P1372" s="10"/>
      <c r="Q1372" s="10"/>
      <c r="R1372" s="227"/>
    </row>
    <row r="1373" spans="1:18" s="11" customFormat="1" ht="20.25" customHeight="1" x14ac:dyDescent="0.25">
      <c r="A1373" s="7">
        <v>7</v>
      </c>
      <c r="B1373" s="8" t="s">
        <v>273</v>
      </c>
      <c r="C1373" s="143">
        <v>120000</v>
      </c>
      <c r="D1373" s="10">
        <v>120000</v>
      </c>
      <c r="E1373" s="55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227"/>
    </row>
    <row r="1374" spans="1:18" s="11" customFormat="1" ht="20.25" customHeight="1" x14ac:dyDescent="0.25">
      <c r="A1374" s="7">
        <v>8</v>
      </c>
      <c r="B1374" s="8" t="s">
        <v>274</v>
      </c>
      <c r="C1374" s="143">
        <v>555300</v>
      </c>
      <c r="D1374" s="10">
        <v>166204</v>
      </c>
      <c r="E1374" s="55"/>
      <c r="F1374" s="10"/>
      <c r="G1374" s="10">
        <v>530</v>
      </c>
      <c r="H1374" s="10">
        <v>389096</v>
      </c>
      <c r="I1374" s="10"/>
      <c r="J1374" s="10"/>
      <c r="K1374" s="10"/>
      <c r="L1374" s="10"/>
      <c r="M1374" s="10"/>
      <c r="N1374" s="10"/>
      <c r="O1374" s="10"/>
      <c r="P1374" s="10"/>
      <c r="Q1374" s="10"/>
      <c r="R1374" s="227"/>
    </row>
    <row r="1375" spans="1:18" s="11" customFormat="1" ht="20.25" customHeight="1" x14ac:dyDescent="0.25">
      <c r="A1375" s="7">
        <v>9</v>
      </c>
      <c r="B1375" s="8" t="s">
        <v>1572</v>
      </c>
      <c r="C1375" s="143">
        <v>1732296</v>
      </c>
      <c r="D1375" s="10"/>
      <c r="E1375" s="55"/>
      <c r="F1375" s="10"/>
      <c r="G1375" s="10">
        <v>890.5</v>
      </c>
      <c r="H1375" s="10">
        <v>840147</v>
      </c>
      <c r="I1375" s="10"/>
      <c r="J1375" s="10"/>
      <c r="K1375" s="10"/>
      <c r="L1375" s="10"/>
      <c r="M1375" s="10"/>
      <c r="N1375" s="10">
        <v>892149</v>
      </c>
      <c r="O1375" s="10"/>
      <c r="P1375" s="10"/>
      <c r="Q1375" s="10"/>
      <c r="R1375" s="227"/>
    </row>
    <row r="1376" spans="1:18" s="11" customFormat="1" ht="20.25" customHeight="1" x14ac:dyDescent="0.25">
      <c r="A1376" s="7">
        <v>10</v>
      </c>
      <c r="B1376" s="8" t="s">
        <v>275</v>
      </c>
      <c r="C1376" s="143">
        <v>49646</v>
      </c>
      <c r="D1376" s="10">
        <v>49646</v>
      </c>
      <c r="E1376" s="55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227"/>
    </row>
    <row r="1377" spans="1:18" s="11" customFormat="1" ht="20.25" customHeight="1" x14ac:dyDescent="0.25">
      <c r="A1377" s="7">
        <v>11</v>
      </c>
      <c r="B1377" s="8" t="s">
        <v>276</v>
      </c>
      <c r="C1377" s="143">
        <v>383229.10800000001</v>
      </c>
      <c r="D1377" s="10">
        <v>383229.10800000001</v>
      </c>
      <c r="E1377" s="55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227"/>
    </row>
    <row r="1378" spans="1:18" s="11" customFormat="1" ht="20.25" customHeight="1" x14ac:dyDescent="0.25">
      <c r="A1378" s="7">
        <v>12</v>
      </c>
      <c r="B1378" s="8" t="s">
        <v>278</v>
      </c>
      <c r="C1378" s="143">
        <v>1169559.3599999999</v>
      </c>
      <c r="D1378" s="10">
        <v>1169559.3599999999</v>
      </c>
      <c r="E1378" s="55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227"/>
    </row>
    <row r="1379" spans="1:18" s="11" customFormat="1" ht="20.25" customHeight="1" x14ac:dyDescent="0.25">
      <c r="A1379" s="7">
        <v>13</v>
      </c>
      <c r="B1379" s="8" t="s">
        <v>1571</v>
      </c>
      <c r="C1379" s="143">
        <v>978300</v>
      </c>
      <c r="D1379" s="10">
        <v>622010</v>
      </c>
      <c r="E1379" s="55"/>
      <c r="F1379" s="10"/>
      <c r="G1379" s="10"/>
      <c r="H1379" s="10"/>
      <c r="I1379" s="10"/>
      <c r="J1379" s="10"/>
      <c r="K1379" s="10"/>
      <c r="L1379" s="10">
        <v>356290</v>
      </c>
      <c r="M1379" s="10"/>
      <c r="N1379" s="10"/>
      <c r="O1379" s="10"/>
      <c r="P1379" s="10"/>
      <c r="Q1379" s="10"/>
      <c r="R1379" s="227"/>
    </row>
    <row r="1380" spans="1:18" s="11" customFormat="1" ht="20.25" customHeight="1" x14ac:dyDescent="0.25">
      <c r="A1380" s="7">
        <v>14</v>
      </c>
      <c r="B1380" s="8" t="s">
        <v>1570</v>
      </c>
      <c r="C1380" s="143">
        <v>1143000</v>
      </c>
      <c r="D1380" s="10">
        <v>571500</v>
      </c>
      <c r="E1380" s="55"/>
      <c r="F1380" s="10"/>
      <c r="G1380" s="10">
        <v>604</v>
      </c>
      <c r="H1380" s="10">
        <v>571500</v>
      </c>
      <c r="I1380" s="10"/>
      <c r="J1380" s="10"/>
      <c r="K1380" s="10"/>
      <c r="L1380" s="10"/>
      <c r="M1380" s="10"/>
      <c r="N1380" s="10"/>
      <c r="O1380" s="10"/>
      <c r="P1380" s="10"/>
      <c r="Q1380" s="10"/>
      <c r="R1380" s="227"/>
    </row>
    <row r="1381" spans="1:18" s="11" customFormat="1" ht="20.25" customHeight="1" x14ac:dyDescent="0.25">
      <c r="A1381" s="7">
        <v>15</v>
      </c>
      <c r="B1381" s="8" t="s">
        <v>279</v>
      </c>
      <c r="C1381" s="143">
        <v>265320</v>
      </c>
      <c r="D1381" s="10"/>
      <c r="E1381" s="55"/>
      <c r="F1381" s="10"/>
      <c r="G1381" s="10">
        <v>360</v>
      </c>
      <c r="H1381" s="10">
        <v>228295</v>
      </c>
      <c r="I1381" s="10"/>
      <c r="J1381" s="10"/>
      <c r="K1381" s="10"/>
      <c r="L1381" s="10">
        <v>37025</v>
      </c>
      <c r="M1381" s="10"/>
      <c r="N1381" s="10"/>
      <c r="O1381" s="10"/>
      <c r="P1381" s="10"/>
      <c r="Q1381" s="10"/>
      <c r="R1381" s="227"/>
    </row>
    <row r="1382" spans="1:18" s="11" customFormat="1" ht="20.25" customHeight="1" x14ac:dyDescent="0.25">
      <c r="A1382" s="7">
        <v>16</v>
      </c>
      <c r="B1382" s="8" t="s">
        <v>280</v>
      </c>
      <c r="C1382" s="143">
        <v>750420</v>
      </c>
      <c r="D1382" s="10">
        <v>477483</v>
      </c>
      <c r="E1382" s="55"/>
      <c r="F1382" s="10"/>
      <c r="G1382" s="10"/>
      <c r="H1382" s="10"/>
      <c r="I1382" s="10"/>
      <c r="J1382" s="10"/>
      <c r="K1382" s="10"/>
      <c r="L1382" s="10">
        <v>272937</v>
      </c>
      <c r="M1382" s="10"/>
      <c r="N1382" s="10"/>
      <c r="O1382" s="10"/>
      <c r="P1382" s="10"/>
      <c r="Q1382" s="10"/>
      <c r="R1382" s="227"/>
    </row>
    <row r="1383" spans="1:18" s="11" customFormat="1" ht="20.25" customHeight="1" x14ac:dyDescent="0.25">
      <c r="A1383" s="7">
        <v>17</v>
      </c>
      <c r="B1383" s="8" t="s">
        <v>281</v>
      </c>
      <c r="C1383" s="143">
        <v>1156914</v>
      </c>
      <c r="D1383" s="10"/>
      <c r="E1383" s="55"/>
      <c r="F1383" s="10"/>
      <c r="G1383" s="10">
        <v>616</v>
      </c>
      <c r="H1383" s="10">
        <v>749478</v>
      </c>
      <c r="I1383" s="10"/>
      <c r="J1383" s="10"/>
      <c r="K1383" s="10"/>
      <c r="L1383" s="10">
        <v>407436</v>
      </c>
      <c r="M1383" s="10"/>
      <c r="N1383" s="10"/>
      <c r="O1383" s="10"/>
      <c r="P1383" s="10"/>
      <c r="Q1383" s="10"/>
      <c r="R1383" s="227"/>
    </row>
    <row r="1384" spans="1:18" s="11" customFormat="1" ht="20.25" customHeight="1" x14ac:dyDescent="0.25">
      <c r="A1384" s="7">
        <v>18</v>
      </c>
      <c r="B1384" s="8" t="s">
        <v>283</v>
      </c>
      <c r="C1384" s="143">
        <v>100000</v>
      </c>
      <c r="D1384" s="10">
        <v>100000</v>
      </c>
      <c r="E1384" s="55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227"/>
    </row>
    <row r="1385" spans="1:18" s="11" customFormat="1" ht="20.25" customHeight="1" x14ac:dyDescent="0.25">
      <c r="A1385" s="7">
        <v>19</v>
      </c>
      <c r="B1385" s="8" t="s">
        <v>284</v>
      </c>
      <c r="C1385" s="143">
        <v>100000</v>
      </c>
      <c r="D1385" s="10"/>
      <c r="E1385" s="55"/>
      <c r="F1385" s="10"/>
      <c r="G1385" s="10"/>
      <c r="H1385" s="10"/>
      <c r="I1385" s="10"/>
      <c r="J1385" s="10">
        <v>100000</v>
      </c>
      <c r="K1385" s="10"/>
      <c r="L1385" s="10"/>
      <c r="M1385" s="10"/>
      <c r="N1385" s="10"/>
      <c r="O1385" s="10"/>
      <c r="P1385" s="10"/>
      <c r="Q1385" s="10"/>
      <c r="R1385" s="227"/>
    </row>
    <row r="1386" spans="1:18" s="11" customFormat="1" ht="20.25" customHeight="1" x14ac:dyDescent="0.25">
      <c r="A1386" s="7">
        <v>20</v>
      </c>
      <c r="B1386" s="8" t="s">
        <v>285</v>
      </c>
      <c r="C1386" s="143">
        <v>802890</v>
      </c>
      <c r="D1386" s="10"/>
      <c r="E1386" s="55"/>
      <c r="F1386" s="10"/>
      <c r="G1386" s="10">
        <v>390.6</v>
      </c>
      <c r="H1386" s="10">
        <v>583519</v>
      </c>
      <c r="I1386" s="10"/>
      <c r="J1386" s="10"/>
      <c r="K1386" s="10"/>
      <c r="L1386" s="10">
        <v>219371</v>
      </c>
      <c r="M1386" s="10"/>
      <c r="N1386" s="10"/>
      <c r="O1386" s="10"/>
      <c r="P1386" s="10"/>
      <c r="Q1386" s="10"/>
      <c r="R1386" s="227"/>
    </row>
    <row r="1387" spans="1:18" s="11" customFormat="1" ht="20.25" customHeight="1" x14ac:dyDescent="0.25">
      <c r="A1387" s="7">
        <v>21</v>
      </c>
      <c r="B1387" s="8" t="s">
        <v>286</v>
      </c>
      <c r="C1387" s="143">
        <v>822689</v>
      </c>
      <c r="D1387" s="10"/>
      <c r="E1387" s="55"/>
      <c r="F1387" s="10"/>
      <c r="G1387" s="10">
        <v>396.6</v>
      </c>
      <c r="H1387" s="10">
        <v>596388</v>
      </c>
      <c r="I1387" s="10"/>
      <c r="J1387" s="10"/>
      <c r="K1387" s="10"/>
      <c r="L1387" s="10">
        <v>226301</v>
      </c>
      <c r="M1387" s="10"/>
      <c r="N1387" s="10"/>
      <c r="O1387" s="10"/>
      <c r="P1387" s="10"/>
      <c r="Q1387" s="10"/>
      <c r="R1387" s="227"/>
    </row>
    <row r="1388" spans="1:18" s="11" customFormat="1" ht="20.25" customHeight="1" x14ac:dyDescent="0.25">
      <c r="A1388" s="7">
        <v>22</v>
      </c>
      <c r="B1388" s="8" t="s">
        <v>287</v>
      </c>
      <c r="C1388" s="143">
        <v>814572</v>
      </c>
      <c r="D1388" s="10"/>
      <c r="E1388" s="55"/>
      <c r="F1388" s="10"/>
      <c r="G1388" s="10">
        <v>400</v>
      </c>
      <c r="H1388" s="10">
        <v>814572</v>
      </c>
      <c r="I1388" s="10"/>
      <c r="J1388" s="10"/>
      <c r="K1388" s="10"/>
      <c r="L1388" s="10"/>
      <c r="M1388" s="10"/>
      <c r="N1388" s="10"/>
      <c r="O1388" s="10"/>
      <c r="P1388" s="10"/>
      <c r="Q1388" s="10"/>
      <c r="R1388" s="227"/>
    </row>
    <row r="1389" spans="1:18" s="11" customFormat="1" ht="20.25" customHeight="1" x14ac:dyDescent="0.25">
      <c r="A1389" s="7">
        <v>23</v>
      </c>
      <c r="B1389" s="8" t="s">
        <v>288</v>
      </c>
      <c r="C1389" s="143">
        <v>722700</v>
      </c>
      <c r="D1389" s="10">
        <v>722700</v>
      </c>
      <c r="E1389" s="55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227"/>
    </row>
    <row r="1390" spans="1:18" s="11" customFormat="1" ht="20.25" customHeight="1" x14ac:dyDescent="0.25">
      <c r="A1390" s="7">
        <v>24</v>
      </c>
      <c r="B1390" s="8" t="s">
        <v>289</v>
      </c>
      <c r="C1390" s="143">
        <v>707760</v>
      </c>
      <c r="D1390" s="10">
        <v>707760</v>
      </c>
      <c r="E1390" s="55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227"/>
    </row>
    <row r="1391" spans="1:18" s="11" customFormat="1" ht="20.25" customHeight="1" x14ac:dyDescent="0.25">
      <c r="A1391" s="7">
        <v>25</v>
      </c>
      <c r="B1391" s="8" t="s">
        <v>290</v>
      </c>
      <c r="C1391" s="143">
        <v>100000</v>
      </c>
      <c r="D1391" s="10">
        <v>100000</v>
      </c>
      <c r="E1391" s="55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227"/>
    </row>
    <row r="1392" spans="1:18" x14ac:dyDescent="0.35">
      <c r="A1392" s="9">
        <v>34</v>
      </c>
      <c r="B1392" s="16" t="s">
        <v>86</v>
      </c>
      <c r="C1392" s="340">
        <f>C1393+C1395+C1397</f>
        <v>1934706</v>
      </c>
      <c r="D1392" s="17">
        <f t="shared" ref="D1392:Q1392" si="149">D1393+D1395+D1397</f>
        <v>0</v>
      </c>
      <c r="E1392" s="17">
        <f t="shared" si="149"/>
        <v>0</v>
      </c>
      <c r="F1392" s="17">
        <f t="shared" si="149"/>
        <v>0</v>
      </c>
      <c r="G1392" s="17">
        <f t="shared" si="149"/>
        <v>1125</v>
      </c>
      <c r="H1392" s="17">
        <f t="shared" si="149"/>
        <v>1934706</v>
      </c>
      <c r="I1392" s="17">
        <f t="shared" si="149"/>
        <v>0</v>
      </c>
      <c r="J1392" s="17">
        <f t="shared" si="149"/>
        <v>0</v>
      </c>
      <c r="K1392" s="17">
        <f t="shared" si="149"/>
        <v>0</v>
      </c>
      <c r="L1392" s="17">
        <f t="shared" si="149"/>
        <v>0</v>
      </c>
      <c r="M1392" s="17">
        <f t="shared" si="149"/>
        <v>0</v>
      </c>
      <c r="N1392" s="17">
        <f t="shared" si="149"/>
        <v>0</v>
      </c>
      <c r="O1392" s="17">
        <f t="shared" si="149"/>
        <v>0</v>
      </c>
      <c r="P1392" s="17">
        <f t="shared" si="149"/>
        <v>0</v>
      </c>
      <c r="Q1392" s="17">
        <f t="shared" si="149"/>
        <v>0</v>
      </c>
      <c r="R1392" s="67"/>
    </row>
    <row r="1393" spans="1:18" ht="19.5" customHeight="1" x14ac:dyDescent="0.35">
      <c r="A1393" s="414" t="s">
        <v>140</v>
      </c>
      <c r="B1393" s="415"/>
      <c r="C1393" s="340">
        <f>C1394</f>
        <v>636492</v>
      </c>
      <c r="D1393" s="17">
        <f t="shared" ref="D1393:Q1393" si="150">D1394</f>
        <v>0</v>
      </c>
      <c r="E1393" s="17">
        <f t="shared" si="150"/>
        <v>0</v>
      </c>
      <c r="F1393" s="17">
        <f t="shared" si="150"/>
        <v>0</v>
      </c>
      <c r="G1393" s="17">
        <f t="shared" si="150"/>
        <v>375</v>
      </c>
      <c r="H1393" s="17">
        <f t="shared" si="150"/>
        <v>636492</v>
      </c>
      <c r="I1393" s="17">
        <f t="shared" si="150"/>
        <v>0</v>
      </c>
      <c r="J1393" s="17">
        <f t="shared" si="150"/>
        <v>0</v>
      </c>
      <c r="K1393" s="17">
        <f t="shared" si="150"/>
        <v>0</v>
      </c>
      <c r="L1393" s="17">
        <f t="shared" si="150"/>
        <v>0</v>
      </c>
      <c r="M1393" s="17">
        <f t="shared" si="150"/>
        <v>0</v>
      </c>
      <c r="N1393" s="17">
        <f t="shared" si="150"/>
        <v>0</v>
      </c>
      <c r="O1393" s="17">
        <f t="shared" si="150"/>
        <v>0</v>
      </c>
      <c r="P1393" s="17">
        <f t="shared" si="150"/>
        <v>0</v>
      </c>
      <c r="Q1393" s="17">
        <f t="shared" si="150"/>
        <v>0</v>
      </c>
      <c r="R1393" s="67"/>
    </row>
    <row r="1394" spans="1:18" ht="19.5" customHeight="1" x14ac:dyDescent="0.35">
      <c r="A1394" s="7">
        <v>1</v>
      </c>
      <c r="B1394" s="8" t="s">
        <v>1569</v>
      </c>
      <c r="C1394" s="143">
        <v>636492</v>
      </c>
      <c r="D1394" s="10"/>
      <c r="E1394" s="10"/>
      <c r="F1394" s="10"/>
      <c r="G1394" s="10">
        <v>375</v>
      </c>
      <c r="H1394" s="10">
        <v>636492</v>
      </c>
      <c r="I1394" s="55"/>
      <c r="J1394" s="55"/>
      <c r="K1394" s="55"/>
      <c r="L1394" s="55"/>
      <c r="M1394" s="55"/>
      <c r="N1394" s="55"/>
      <c r="O1394" s="55"/>
      <c r="P1394" s="55"/>
      <c r="Q1394" s="55"/>
      <c r="R1394" s="67"/>
    </row>
    <row r="1395" spans="1:18" ht="19.5" customHeight="1" x14ac:dyDescent="0.35">
      <c r="A1395" s="414" t="s">
        <v>141</v>
      </c>
      <c r="B1395" s="415"/>
      <c r="C1395" s="340">
        <f>C1396</f>
        <v>677034</v>
      </c>
      <c r="D1395" s="17">
        <f t="shared" ref="D1395:Q1395" si="151">D1396</f>
        <v>0</v>
      </c>
      <c r="E1395" s="17">
        <f t="shared" si="151"/>
        <v>0</v>
      </c>
      <c r="F1395" s="17">
        <f t="shared" si="151"/>
        <v>0</v>
      </c>
      <c r="G1395" s="17">
        <f t="shared" si="151"/>
        <v>375</v>
      </c>
      <c r="H1395" s="17">
        <f t="shared" si="151"/>
        <v>677034</v>
      </c>
      <c r="I1395" s="17">
        <f t="shared" si="151"/>
        <v>0</v>
      </c>
      <c r="J1395" s="17">
        <f t="shared" si="151"/>
        <v>0</v>
      </c>
      <c r="K1395" s="17">
        <f t="shared" si="151"/>
        <v>0</v>
      </c>
      <c r="L1395" s="17">
        <f t="shared" si="151"/>
        <v>0</v>
      </c>
      <c r="M1395" s="17">
        <f t="shared" si="151"/>
        <v>0</v>
      </c>
      <c r="N1395" s="17">
        <f t="shared" si="151"/>
        <v>0</v>
      </c>
      <c r="O1395" s="17">
        <f t="shared" si="151"/>
        <v>0</v>
      </c>
      <c r="P1395" s="17">
        <f t="shared" si="151"/>
        <v>0</v>
      </c>
      <c r="Q1395" s="17">
        <f t="shared" si="151"/>
        <v>0</v>
      </c>
      <c r="R1395" s="67"/>
    </row>
    <row r="1396" spans="1:18" ht="19.5" customHeight="1" x14ac:dyDescent="0.35">
      <c r="A1396" s="7">
        <v>1</v>
      </c>
      <c r="B1396" s="8" t="s">
        <v>1568</v>
      </c>
      <c r="C1396" s="143">
        <v>677034</v>
      </c>
      <c r="D1396" s="10"/>
      <c r="E1396" s="10"/>
      <c r="F1396" s="10"/>
      <c r="G1396" s="10">
        <v>375</v>
      </c>
      <c r="H1396" s="10">
        <v>677034</v>
      </c>
      <c r="I1396" s="55"/>
      <c r="J1396" s="55"/>
      <c r="K1396" s="55"/>
      <c r="L1396" s="55"/>
      <c r="M1396" s="55"/>
      <c r="N1396" s="55"/>
      <c r="O1396" s="55"/>
      <c r="P1396" s="55"/>
      <c r="Q1396" s="55"/>
      <c r="R1396" s="67"/>
    </row>
    <row r="1397" spans="1:18" ht="19.5" customHeight="1" x14ac:dyDescent="0.35">
      <c r="A1397" s="414" t="s">
        <v>142</v>
      </c>
      <c r="B1397" s="415"/>
      <c r="C1397" s="340">
        <f>C1398</f>
        <v>621180</v>
      </c>
      <c r="D1397" s="17">
        <f t="shared" ref="D1397:Q1397" si="152">D1398</f>
        <v>0</v>
      </c>
      <c r="E1397" s="17">
        <f t="shared" si="152"/>
        <v>0</v>
      </c>
      <c r="F1397" s="17">
        <f t="shared" si="152"/>
        <v>0</v>
      </c>
      <c r="G1397" s="17">
        <f t="shared" si="152"/>
        <v>375</v>
      </c>
      <c r="H1397" s="17">
        <f t="shared" si="152"/>
        <v>621180</v>
      </c>
      <c r="I1397" s="17">
        <f t="shared" si="152"/>
        <v>0</v>
      </c>
      <c r="J1397" s="17">
        <f t="shared" si="152"/>
        <v>0</v>
      </c>
      <c r="K1397" s="17">
        <f t="shared" si="152"/>
        <v>0</v>
      </c>
      <c r="L1397" s="17">
        <f t="shared" si="152"/>
        <v>0</v>
      </c>
      <c r="M1397" s="17">
        <f t="shared" si="152"/>
        <v>0</v>
      </c>
      <c r="N1397" s="17">
        <f t="shared" si="152"/>
        <v>0</v>
      </c>
      <c r="O1397" s="17">
        <f t="shared" si="152"/>
        <v>0</v>
      </c>
      <c r="P1397" s="17">
        <f t="shared" si="152"/>
        <v>0</v>
      </c>
      <c r="Q1397" s="17">
        <f t="shared" si="152"/>
        <v>0</v>
      </c>
      <c r="R1397" s="67"/>
    </row>
    <row r="1398" spans="1:18" ht="19.5" customHeight="1" x14ac:dyDescent="0.35">
      <c r="A1398" s="7">
        <v>1</v>
      </c>
      <c r="B1398" s="8" t="s">
        <v>1567</v>
      </c>
      <c r="C1398" s="143">
        <v>621180</v>
      </c>
      <c r="D1398" s="10"/>
      <c r="E1398" s="10"/>
      <c r="F1398" s="10"/>
      <c r="G1398" s="10">
        <v>375</v>
      </c>
      <c r="H1398" s="10">
        <v>621180</v>
      </c>
      <c r="I1398" s="55"/>
      <c r="J1398" s="55"/>
      <c r="K1398" s="55"/>
      <c r="L1398" s="55"/>
      <c r="M1398" s="55"/>
      <c r="N1398" s="55"/>
      <c r="O1398" s="55"/>
      <c r="P1398" s="55"/>
      <c r="Q1398" s="55"/>
      <c r="R1398" s="67"/>
    </row>
    <row r="1399" spans="1:18" x14ac:dyDescent="0.35">
      <c r="A1399" s="9">
        <v>35</v>
      </c>
      <c r="B1399" s="16" t="s">
        <v>87</v>
      </c>
      <c r="C1399" s="340">
        <f>C1400+C1402+C1405</f>
        <v>3120992</v>
      </c>
      <c r="D1399" s="17">
        <f t="shared" ref="D1399:Q1399" si="153">D1400+D1402+D1405</f>
        <v>1563112</v>
      </c>
      <c r="E1399" s="17">
        <f t="shared" si="153"/>
        <v>0</v>
      </c>
      <c r="F1399" s="17">
        <f t="shared" si="153"/>
        <v>0</v>
      </c>
      <c r="G1399" s="17">
        <f t="shared" si="153"/>
        <v>0</v>
      </c>
      <c r="H1399" s="17">
        <f t="shared" si="153"/>
        <v>0</v>
      </c>
      <c r="I1399" s="17">
        <f t="shared" si="153"/>
        <v>0</v>
      </c>
      <c r="J1399" s="17">
        <f t="shared" si="153"/>
        <v>0</v>
      </c>
      <c r="K1399" s="17">
        <f t="shared" si="153"/>
        <v>0</v>
      </c>
      <c r="L1399" s="17">
        <f t="shared" si="153"/>
        <v>0</v>
      </c>
      <c r="M1399" s="17">
        <f t="shared" si="153"/>
        <v>0</v>
      </c>
      <c r="N1399" s="17">
        <f t="shared" si="153"/>
        <v>1557880</v>
      </c>
      <c r="O1399" s="17">
        <f t="shared" si="153"/>
        <v>0</v>
      </c>
      <c r="P1399" s="17">
        <f t="shared" si="153"/>
        <v>0</v>
      </c>
      <c r="Q1399" s="17">
        <f t="shared" si="153"/>
        <v>0</v>
      </c>
      <c r="R1399" s="67"/>
    </row>
    <row r="1400" spans="1:18" x14ac:dyDescent="0.35">
      <c r="A1400" s="324" t="s">
        <v>1195</v>
      </c>
      <c r="B1400" s="16"/>
      <c r="C1400" s="340">
        <f>C1401</f>
        <v>619942</v>
      </c>
      <c r="D1400" s="17">
        <f t="shared" ref="D1400:Q1400" si="154">D1401</f>
        <v>0</v>
      </c>
      <c r="E1400" s="17">
        <f t="shared" si="154"/>
        <v>0</v>
      </c>
      <c r="F1400" s="17">
        <f t="shared" si="154"/>
        <v>0</v>
      </c>
      <c r="G1400" s="17">
        <f t="shared" si="154"/>
        <v>0</v>
      </c>
      <c r="H1400" s="17">
        <f t="shared" si="154"/>
        <v>0</v>
      </c>
      <c r="I1400" s="17">
        <f t="shared" si="154"/>
        <v>0</v>
      </c>
      <c r="J1400" s="17">
        <f t="shared" si="154"/>
        <v>0</v>
      </c>
      <c r="K1400" s="17">
        <f t="shared" si="154"/>
        <v>0</v>
      </c>
      <c r="L1400" s="17">
        <f t="shared" si="154"/>
        <v>0</v>
      </c>
      <c r="M1400" s="17">
        <f t="shared" si="154"/>
        <v>0</v>
      </c>
      <c r="N1400" s="17">
        <f t="shared" si="154"/>
        <v>619942</v>
      </c>
      <c r="O1400" s="17">
        <f t="shared" si="154"/>
        <v>0</v>
      </c>
      <c r="P1400" s="17">
        <f t="shared" si="154"/>
        <v>0</v>
      </c>
      <c r="Q1400" s="17">
        <f t="shared" si="154"/>
        <v>0</v>
      </c>
      <c r="R1400" s="67"/>
    </row>
    <row r="1401" spans="1:18" x14ac:dyDescent="0.35">
      <c r="A1401" s="210">
        <v>1</v>
      </c>
      <c r="B1401" s="19" t="s">
        <v>293</v>
      </c>
      <c r="C1401" s="332">
        <f>N1401</f>
        <v>619942</v>
      </c>
      <c r="D1401" s="126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>
        <v>619942</v>
      </c>
      <c r="O1401" s="55"/>
      <c r="P1401" s="55"/>
      <c r="Q1401" s="55"/>
      <c r="R1401" s="67"/>
    </row>
    <row r="1402" spans="1:18" x14ac:dyDescent="0.35">
      <c r="A1402" s="324" t="s">
        <v>1197</v>
      </c>
      <c r="B1402" s="19"/>
      <c r="C1402" s="340">
        <f>C1403+C1404</f>
        <v>1816287</v>
      </c>
      <c r="D1402" s="17">
        <f t="shared" ref="D1402:Q1402" si="155">D1403+D1404</f>
        <v>1563112</v>
      </c>
      <c r="E1402" s="17">
        <f t="shared" si="155"/>
        <v>0</v>
      </c>
      <c r="F1402" s="17">
        <f t="shared" si="155"/>
        <v>0</v>
      </c>
      <c r="G1402" s="17">
        <f t="shared" si="155"/>
        <v>0</v>
      </c>
      <c r="H1402" s="17">
        <f t="shared" si="155"/>
        <v>0</v>
      </c>
      <c r="I1402" s="17">
        <f t="shared" si="155"/>
        <v>0</v>
      </c>
      <c r="J1402" s="17">
        <f t="shared" si="155"/>
        <v>0</v>
      </c>
      <c r="K1402" s="17">
        <f t="shared" si="155"/>
        <v>0</v>
      </c>
      <c r="L1402" s="17">
        <f t="shared" si="155"/>
        <v>0</v>
      </c>
      <c r="M1402" s="17">
        <f t="shared" si="155"/>
        <v>0</v>
      </c>
      <c r="N1402" s="17">
        <f t="shared" si="155"/>
        <v>253175</v>
      </c>
      <c r="O1402" s="17">
        <f t="shared" si="155"/>
        <v>0</v>
      </c>
      <c r="P1402" s="17">
        <f t="shared" si="155"/>
        <v>0</v>
      </c>
      <c r="Q1402" s="17">
        <f t="shared" si="155"/>
        <v>0</v>
      </c>
      <c r="R1402" s="67"/>
    </row>
    <row r="1403" spans="1:18" ht="28.5" customHeight="1" x14ac:dyDescent="0.35">
      <c r="A1403" s="210">
        <v>1</v>
      </c>
      <c r="B1403" s="19" t="s">
        <v>294</v>
      </c>
      <c r="C1403" s="332">
        <f>N1403</f>
        <v>253175</v>
      </c>
      <c r="D1403" s="126"/>
      <c r="E1403" s="55"/>
      <c r="F1403" s="69"/>
      <c r="G1403" s="55"/>
      <c r="H1403" s="55"/>
      <c r="I1403" s="55"/>
      <c r="J1403" s="55"/>
      <c r="K1403" s="55"/>
      <c r="L1403" s="55"/>
      <c r="M1403" s="55"/>
      <c r="N1403" s="55">
        <v>253175</v>
      </c>
      <c r="O1403" s="55"/>
      <c r="P1403" s="55"/>
      <c r="Q1403" s="55"/>
      <c r="R1403" s="67"/>
    </row>
    <row r="1404" spans="1:18" ht="18.75" customHeight="1" x14ac:dyDescent="0.35">
      <c r="A1404" s="210">
        <v>2</v>
      </c>
      <c r="B1404" s="19" t="s">
        <v>295</v>
      </c>
      <c r="C1404" s="332">
        <f>D1404</f>
        <v>1563112</v>
      </c>
      <c r="D1404" s="24">
        <v>1563112</v>
      </c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67"/>
    </row>
    <row r="1405" spans="1:18" x14ac:dyDescent="0.35">
      <c r="A1405" s="324" t="s">
        <v>1196</v>
      </c>
      <c r="B1405" s="19"/>
      <c r="C1405" s="366">
        <f>C1406</f>
        <v>684763</v>
      </c>
      <c r="D1405" s="86">
        <f t="shared" ref="D1405:Q1405" si="156">D1406</f>
        <v>0</v>
      </c>
      <c r="E1405" s="86">
        <f t="shared" si="156"/>
        <v>0</v>
      </c>
      <c r="F1405" s="86">
        <f t="shared" si="156"/>
        <v>0</v>
      </c>
      <c r="G1405" s="86">
        <f t="shared" si="156"/>
        <v>0</v>
      </c>
      <c r="H1405" s="86">
        <f t="shared" si="156"/>
        <v>0</v>
      </c>
      <c r="I1405" s="86">
        <f t="shared" si="156"/>
        <v>0</v>
      </c>
      <c r="J1405" s="86">
        <f t="shared" si="156"/>
        <v>0</v>
      </c>
      <c r="K1405" s="86">
        <f t="shared" si="156"/>
        <v>0</v>
      </c>
      <c r="L1405" s="86">
        <f t="shared" si="156"/>
        <v>0</v>
      </c>
      <c r="M1405" s="86">
        <f t="shared" si="156"/>
        <v>0</v>
      </c>
      <c r="N1405" s="86">
        <f t="shared" si="156"/>
        <v>684763</v>
      </c>
      <c r="O1405" s="86">
        <f t="shared" si="156"/>
        <v>0</v>
      </c>
      <c r="P1405" s="86">
        <f t="shared" si="156"/>
        <v>0</v>
      </c>
      <c r="Q1405" s="86">
        <f t="shared" si="156"/>
        <v>0</v>
      </c>
      <c r="R1405" s="67"/>
    </row>
    <row r="1406" spans="1:18" ht="26.25" customHeight="1" x14ac:dyDescent="0.35">
      <c r="A1406" s="210">
        <v>1</v>
      </c>
      <c r="B1406" s="19" t="s">
        <v>296</v>
      </c>
      <c r="C1406" s="332">
        <f>N1406</f>
        <v>684763</v>
      </c>
      <c r="D1406" s="126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>
        <v>684763</v>
      </c>
      <c r="O1406" s="55"/>
      <c r="P1406" s="55"/>
      <c r="Q1406" s="55"/>
      <c r="R1406" s="67"/>
    </row>
    <row r="1407" spans="1:18" x14ac:dyDescent="0.35">
      <c r="A1407" s="9">
        <v>36</v>
      </c>
      <c r="B1407" s="15" t="s">
        <v>88</v>
      </c>
      <c r="C1407" s="152">
        <f>C1408+C1412+C1424</f>
        <v>137952485.005</v>
      </c>
      <c r="D1407" s="68">
        <f t="shared" ref="D1407:Q1407" si="157">D1408+D1412+D1424</f>
        <v>45621534.759999998</v>
      </c>
      <c r="E1407" s="68">
        <f t="shared" si="157"/>
        <v>0</v>
      </c>
      <c r="F1407" s="68">
        <f t="shared" si="157"/>
        <v>0</v>
      </c>
      <c r="G1407" s="68">
        <f t="shared" si="157"/>
        <v>6358.3</v>
      </c>
      <c r="H1407" s="68">
        <f t="shared" si="157"/>
        <v>23041179.245000001</v>
      </c>
      <c r="I1407" s="68">
        <f t="shared" si="157"/>
        <v>0</v>
      </c>
      <c r="J1407" s="68">
        <f t="shared" si="157"/>
        <v>0</v>
      </c>
      <c r="K1407" s="68">
        <f t="shared" si="157"/>
        <v>12803</v>
      </c>
      <c r="L1407" s="68">
        <f t="shared" si="157"/>
        <v>15946986</v>
      </c>
      <c r="M1407" s="68">
        <f t="shared" si="157"/>
        <v>2701.36</v>
      </c>
      <c r="N1407" s="68">
        <f t="shared" si="157"/>
        <v>15957782</v>
      </c>
      <c r="O1407" s="68">
        <f t="shared" si="157"/>
        <v>12259</v>
      </c>
      <c r="P1407" s="68">
        <f t="shared" si="157"/>
        <v>37385003</v>
      </c>
      <c r="Q1407" s="68">
        <f t="shared" si="157"/>
        <v>0</v>
      </c>
      <c r="R1407" s="67"/>
    </row>
    <row r="1408" spans="1:18" x14ac:dyDescent="0.35">
      <c r="A1408" s="414" t="s">
        <v>89</v>
      </c>
      <c r="B1408" s="416"/>
      <c r="C1408" s="152">
        <f>SUM(C1409:C1411)</f>
        <v>5958878</v>
      </c>
      <c r="D1408" s="68">
        <f t="shared" ref="D1408:Q1408" si="158">SUM(D1409:D1411)</f>
        <v>400258</v>
      </c>
      <c r="E1408" s="68">
        <f t="shared" si="158"/>
        <v>0</v>
      </c>
      <c r="F1408" s="68">
        <f t="shared" si="158"/>
        <v>0</v>
      </c>
      <c r="G1408" s="68">
        <f t="shared" si="158"/>
        <v>1544.8</v>
      </c>
      <c r="H1408" s="68">
        <f t="shared" si="158"/>
        <v>5179596</v>
      </c>
      <c r="I1408" s="68">
        <f t="shared" si="158"/>
        <v>0</v>
      </c>
      <c r="J1408" s="68">
        <f t="shared" si="158"/>
        <v>0</v>
      </c>
      <c r="K1408" s="68">
        <f t="shared" si="158"/>
        <v>470</v>
      </c>
      <c r="L1408" s="68">
        <f t="shared" si="158"/>
        <v>379024</v>
      </c>
      <c r="M1408" s="68">
        <f t="shared" si="158"/>
        <v>0</v>
      </c>
      <c r="N1408" s="68">
        <f t="shared" si="158"/>
        <v>0</v>
      </c>
      <c r="O1408" s="68">
        <f t="shared" si="158"/>
        <v>0</v>
      </c>
      <c r="P1408" s="68">
        <f t="shared" si="158"/>
        <v>0</v>
      </c>
      <c r="Q1408" s="68">
        <f t="shared" si="158"/>
        <v>0</v>
      </c>
      <c r="R1408" s="67"/>
    </row>
    <row r="1409" spans="1:18" x14ac:dyDescent="0.35">
      <c r="A1409" s="7">
        <v>1</v>
      </c>
      <c r="B1409" s="228" t="s">
        <v>1100</v>
      </c>
      <c r="C1409" s="307">
        <f>H1409</f>
        <v>4101250</v>
      </c>
      <c r="D1409" s="10"/>
      <c r="E1409" s="10"/>
      <c r="F1409" s="10"/>
      <c r="G1409" s="10">
        <v>1160</v>
      </c>
      <c r="H1409" s="10">
        <v>4101250</v>
      </c>
      <c r="I1409" s="85"/>
      <c r="J1409" s="85"/>
      <c r="K1409" s="85"/>
      <c r="L1409" s="85"/>
      <c r="M1409" s="85"/>
      <c r="N1409" s="85"/>
      <c r="O1409" s="69"/>
      <c r="P1409" s="69"/>
      <c r="Q1409" s="69"/>
      <c r="R1409" s="67"/>
    </row>
    <row r="1410" spans="1:18" x14ac:dyDescent="0.35">
      <c r="A1410" s="7">
        <v>2</v>
      </c>
      <c r="B1410" s="5" t="s">
        <v>1101</v>
      </c>
      <c r="C1410" s="143">
        <f>H1410+L1410</f>
        <v>1457370</v>
      </c>
      <c r="D1410" s="10"/>
      <c r="E1410" s="10"/>
      <c r="F1410" s="10"/>
      <c r="G1410" s="10">
        <v>384.8</v>
      </c>
      <c r="H1410" s="10">
        <v>1078346</v>
      </c>
      <c r="I1410" s="10"/>
      <c r="J1410" s="10"/>
      <c r="K1410" s="10">
        <v>470</v>
      </c>
      <c r="L1410" s="10">
        <v>379024</v>
      </c>
      <c r="M1410" s="10"/>
      <c r="N1410" s="10"/>
      <c r="O1410" s="69"/>
      <c r="P1410" s="69"/>
      <c r="Q1410" s="69"/>
      <c r="R1410" s="67"/>
    </row>
    <row r="1411" spans="1:18" x14ac:dyDescent="0.35">
      <c r="A1411" s="7">
        <v>3</v>
      </c>
      <c r="B1411" s="5" t="s">
        <v>1102</v>
      </c>
      <c r="C1411" s="312">
        <f>D1411</f>
        <v>400258</v>
      </c>
      <c r="D1411" s="10">
        <v>400258</v>
      </c>
      <c r="E1411" s="10"/>
      <c r="F1411" s="149"/>
      <c r="G1411" s="149"/>
      <c r="H1411" s="149"/>
      <c r="I1411" s="149"/>
      <c r="J1411" s="149"/>
      <c r="K1411" s="149"/>
      <c r="L1411" s="149"/>
      <c r="M1411" s="149"/>
      <c r="N1411" s="149"/>
      <c r="O1411" s="69"/>
      <c r="P1411" s="69"/>
      <c r="Q1411" s="69"/>
      <c r="R1411" s="67"/>
    </row>
    <row r="1412" spans="1:18" x14ac:dyDescent="0.35">
      <c r="A1412" s="414" t="s">
        <v>90</v>
      </c>
      <c r="B1412" s="416"/>
      <c r="C1412" s="152">
        <f>SUM(C1413:C1423)</f>
        <v>17662907.004999999</v>
      </c>
      <c r="D1412" s="68">
        <f t="shared" ref="D1412:Q1412" si="159">SUM(D1413:D1423)</f>
        <v>12617728.76</v>
      </c>
      <c r="E1412" s="68">
        <f t="shared" si="159"/>
        <v>0</v>
      </c>
      <c r="F1412" s="68">
        <f t="shared" si="159"/>
        <v>0</v>
      </c>
      <c r="G1412" s="68">
        <f t="shared" si="159"/>
        <v>1188.5</v>
      </c>
      <c r="H1412" s="68">
        <f t="shared" si="159"/>
        <v>5045178.2450000001</v>
      </c>
      <c r="I1412" s="68">
        <f t="shared" si="159"/>
        <v>0</v>
      </c>
      <c r="J1412" s="68">
        <f t="shared" si="159"/>
        <v>0</v>
      </c>
      <c r="K1412" s="68">
        <f t="shared" si="159"/>
        <v>0</v>
      </c>
      <c r="L1412" s="68">
        <f t="shared" si="159"/>
        <v>0</v>
      </c>
      <c r="M1412" s="68">
        <f t="shared" si="159"/>
        <v>0</v>
      </c>
      <c r="N1412" s="68">
        <f t="shared" si="159"/>
        <v>0</v>
      </c>
      <c r="O1412" s="68">
        <f t="shared" si="159"/>
        <v>0</v>
      </c>
      <c r="P1412" s="68">
        <f t="shared" si="159"/>
        <v>0</v>
      </c>
      <c r="Q1412" s="68">
        <f t="shared" si="159"/>
        <v>0</v>
      </c>
      <c r="R1412" s="67"/>
    </row>
    <row r="1413" spans="1:18" ht="20.25" customHeight="1" x14ac:dyDescent="0.35">
      <c r="A1413" s="7">
        <v>1</v>
      </c>
      <c r="B1413" s="158" t="s">
        <v>1100</v>
      </c>
      <c r="C1413" s="307">
        <f>D1413</f>
        <v>4891402</v>
      </c>
      <c r="D1413" s="10">
        <v>4891402</v>
      </c>
      <c r="E1413" s="10"/>
      <c r="F1413" s="10"/>
      <c r="G1413" s="10"/>
      <c r="H1413" s="10"/>
      <c r="I1413" s="10"/>
      <c r="J1413" s="10"/>
      <c r="K1413" s="10"/>
      <c r="L1413" s="10"/>
      <c r="M1413" s="69"/>
      <c r="N1413" s="69"/>
      <c r="O1413" s="69"/>
      <c r="P1413" s="69"/>
      <c r="Q1413" s="69"/>
      <c r="R1413" s="67"/>
    </row>
    <row r="1414" spans="1:18" ht="20.25" customHeight="1" x14ac:dyDescent="0.35">
      <c r="A1414" s="7">
        <v>2</v>
      </c>
      <c r="B1414" s="158" t="s">
        <v>1102</v>
      </c>
      <c r="C1414" s="143">
        <f>H1414</f>
        <v>2110729</v>
      </c>
      <c r="D1414" s="10"/>
      <c r="E1414" s="10"/>
      <c r="F1414" s="10"/>
      <c r="G1414" s="10">
        <v>597</v>
      </c>
      <c r="H1414" s="10">
        <v>2110729</v>
      </c>
      <c r="I1414" s="10"/>
      <c r="J1414" s="10"/>
      <c r="K1414" s="10"/>
      <c r="L1414" s="10"/>
      <c r="M1414" s="69"/>
      <c r="N1414" s="69"/>
      <c r="O1414" s="69"/>
      <c r="P1414" s="69"/>
      <c r="Q1414" s="69"/>
      <c r="R1414" s="67"/>
    </row>
    <row r="1415" spans="1:18" ht="20.25" customHeight="1" x14ac:dyDescent="0.35">
      <c r="A1415" s="7">
        <v>3</v>
      </c>
      <c r="B1415" s="158" t="s">
        <v>1103</v>
      </c>
      <c r="C1415" s="143">
        <f>H1415</f>
        <v>1469457.0859999999</v>
      </c>
      <c r="D1415" s="10"/>
      <c r="E1415" s="10"/>
      <c r="F1415" s="10"/>
      <c r="G1415" s="10">
        <v>296.2</v>
      </c>
      <c r="H1415" s="10">
        <v>1469457.0859999999</v>
      </c>
      <c r="I1415" s="10"/>
      <c r="J1415" s="10"/>
      <c r="K1415" s="10"/>
      <c r="L1415" s="10"/>
      <c r="M1415" s="69"/>
      <c r="N1415" s="69"/>
      <c r="O1415" s="69"/>
      <c r="P1415" s="69"/>
      <c r="Q1415" s="69"/>
      <c r="R1415" s="67"/>
    </row>
    <row r="1416" spans="1:18" ht="20.25" customHeight="1" x14ac:dyDescent="0.35">
      <c r="A1416" s="7">
        <v>4</v>
      </c>
      <c r="B1416" s="158" t="s">
        <v>1104</v>
      </c>
      <c r="C1416" s="143">
        <f>H1416</f>
        <v>1464992.159</v>
      </c>
      <c r="D1416" s="10"/>
      <c r="E1416" s="10"/>
      <c r="F1416" s="10"/>
      <c r="G1416" s="10">
        <v>295.3</v>
      </c>
      <c r="H1416" s="10">
        <v>1464992.159</v>
      </c>
      <c r="I1416" s="10"/>
      <c r="J1416" s="10"/>
      <c r="K1416" s="10"/>
      <c r="L1416" s="10"/>
      <c r="M1416" s="69"/>
      <c r="N1416" s="69"/>
      <c r="O1416" s="69"/>
      <c r="P1416" s="69"/>
      <c r="Q1416" s="69"/>
      <c r="R1416" s="67"/>
    </row>
    <row r="1417" spans="1:18" ht="20.25" customHeight="1" x14ac:dyDescent="0.35">
      <c r="A1417" s="7">
        <v>5</v>
      </c>
      <c r="B1417" s="158" t="s">
        <v>1105</v>
      </c>
      <c r="C1417" s="143">
        <f>D1417</f>
        <v>1146712</v>
      </c>
      <c r="D1417" s="10">
        <v>1146712</v>
      </c>
      <c r="E1417" s="10"/>
      <c r="F1417" s="10"/>
      <c r="G1417" s="311"/>
      <c r="H1417" s="10"/>
      <c r="I1417" s="10"/>
      <c r="J1417" s="10"/>
      <c r="K1417" s="10"/>
      <c r="L1417" s="10"/>
      <c r="M1417" s="69"/>
      <c r="N1417" s="69"/>
      <c r="O1417" s="69"/>
      <c r="P1417" s="69"/>
      <c r="Q1417" s="69"/>
      <c r="R1417" s="67"/>
    </row>
    <row r="1418" spans="1:18" ht="20.25" customHeight="1" x14ac:dyDescent="0.35">
      <c r="A1418" s="7">
        <v>6</v>
      </c>
      <c r="B1418" s="158" t="s">
        <v>1106</v>
      </c>
      <c r="C1418" s="143">
        <f t="shared" ref="C1418:C1423" si="160">D1418</f>
        <v>1118936.24</v>
      </c>
      <c r="D1418" s="10">
        <v>1118936.24</v>
      </c>
      <c r="E1418" s="10"/>
      <c r="F1418" s="10"/>
      <c r="G1418" s="311"/>
      <c r="H1418" s="10"/>
      <c r="I1418" s="10"/>
      <c r="J1418" s="10"/>
      <c r="K1418" s="10"/>
      <c r="L1418" s="10"/>
      <c r="M1418" s="69"/>
      <c r="N1418" s="69"/>
      <c r="O1418" s="69"/>
      <c r="P1418" s="69"/>
      <c r="Q1418" s="69"/>
      <c r="R1418" s="67"/>
    </row>
    <row r="1419" spans="1:18" ht="20.25" customHeight="1" x14ac:dyDescent="0.35">
      <c r="A1419" s="7">
        <v>7</v>
      </c>
      <c r="B1419" s="158" t="s">
        <v>1107</v>
      </c>
      <c r="C1419" s="143">
        <f t="shared" si="160"/>
        <v>1102420</v>
      </c>
      <c r="D1419" s="10">
        <v>1102420</v>
      </c>
      <c r="E1419" s="10"/>
      <c r="F1419" s="10"/>
      <c r="G1419" s="311"/>
      <c r="H1419" s="10"/>
      <c r="I1419" s="10"/>
      <c r="J1419" s="10"/>
      <c r="K1419" s="10"/>
      <c r="L1419" s="10"/>
      <c r="M1419" s="69"/>
      <c r="N1419" s="69"/>
      <c r="O1419" s="69"/>
      <c r="P1419" s="69"/>
      <c r="Q1419" s="69"/>
      <c r="R1419" s="67"/>
    </row>
    <row r="1420" spans="1:18" ht="20.25" customHeight="1" x14ac:dyDescent="0.35">
      <c r="A1420" s="7">
        <v>8</v>
      </c>
      <c r="B1420" s="158" t="s">
        <v>1566</v>
      </c>
      <c r="C1420" s="143">
        <f t="shared" si="160"/>
        <v>1084028.1299999999</v>
      </c>
      <c r="D1420" s="10">
        <v>1084028.1299999999</v>
      </c>
      <c r="E1420" s="10"/>
      <c r="F1420" s="10"/>
      <c r="G1420" s="311"/>
      <c r="H1420" s="10"/>
      <c r="I1420" s="10"/>
      <c r="J1420" s="10"/>
      <c r="K1420" s="10"/>
      <c r="L1420" s="10"/>
      <c r="M1420" s="69"/>
      <c r="N1420" s="69"/>
      <c r="O1420" s="69"/>
      <c r="P1420" s="69"/>
      <c r="Q1420" s="69"/>
      <c r="R1420" s="67"/>
    </row>
    <row r="1421" spans="1:18" ht="20.25" customHeight="1" x14ac:dyDescent="0.35">
      <c r="A1421" s="7">
        <v>9</v>
      </c>
      <c r="B1421" s="158" t="s">
        <v>1565</v>
      </c>
      <c r="C1421" s="143">
        <f t="shared" si="160"/>
        <v>1084028.1299999999</v>
      </c>
      <c r="D1421" s="10">
        <v>1084028.1299999999</v>
      </c>
      <c r="E1421" s="10"/>
      <c r="F1421" s="10"/>
      <c r="G1421" s="311"/>
      <c r="H1421" s="10"/>
      <c r="I1421" s="10"/>
      <c r="J1421" s="10"/>
      <c r="K1421" s="10"/>
      <c r="L1421" s="10"/>
      <c r="M1421" s="69"/>
      <c r="N1421" s="69"/>
      <c r="O1421" s="69"/>
      <c r="P1421" s="69"/>
      <c r="Q1421" s="69"/>
      <c r="R1421" s="67"/>
    </row>
    <row r="1422" spans="1:18" ht="20.25" customHeight="1" x14ac:dyDescent="0.35">
      <c r="A1422" s="7">
        <v>10</v>
      </c>
      <c r="B1422" s="158" t="s">
        <v>1108</v>
      </c>
      <c r="C1422" s="143">
        <f t="shared" si="160"/>
        <v>1121939.08</v>
      </c>
      <c r="D1422" s="10">
        <v>1121939.08</v>
      </c>
      <c r="E1422" s="10"/>
      <c r="F1422" s="10"/>
      <c r="G1422" s="311"/>
      <c r="H1422" s="10"/>
      <c r="I1422" s="10"/>
      <c r="J1422" s="10"/>
      <c r="K1422" s="10"/>
      <c r="L1422" s="10"/>
      <c r="M1422" s="69"/>
      <c r="N1422" s="69"/>
      <c r="O1422" s="69"/>
      <c r="P1422" s="69"/>
      <c r="Q1422" s="69"/>
      <c r="R1422" s="67"/>
    </row>
    <row r="1423" spans="1:18" x14ac:dyDescent="0.35">
      <c r="A1423" s="7">
        <v>11</v>
      </c>
      <c r="B1423" s="158" t="s">
        <v>1109</v>
      </c>
      <c r="C1423" s="312">
        <f t="shared" si="160"/>
        <v>1068263.18</v>
      </c>
      <c r="D1423" s="10">
        <v>1068263.18</v>
      </c>
      <c r="E1423" s="10"/>
      <c r="F1423" s="10"/>
      <c r="G1423" s="311"/>
      <c r="H1423" s="10"/>
      <c r="I1423" s="10"/>
      <c r="J1423" s="10"/>
      <c r="K1423" s="10"/>
      <c r="L1423" s="10"/>
      <c r="M1423" s="69"/>
      <c r="N1423" s="69"/>
      <c r="O1423" s="69"/>
      <c r="P1423" s="69"/>
      <c r="Q1423" s="69"/>
      <c r="R1423" s="67"/>
    </row>
    <row r="1424" spans="1:18" x14ac:dyDescent="0.35">
      <c r="A1424" s="414" t="s">
        <v>91</v>
      </c>
      <c r="B1424" s="416"/>
      <c r="C1424" s="152">
        <f>SUM(C1425:C1439)</f>
        <v>114330700</v>
      </c>
      <c r="D1424" s="68">
        <f t="shared" ref="D1424:Q1424" si="161">SUM(D1425:D1439)</f>
        <v>32603548</v>
      </c>
      <c r="E1424" s="68">
        <f t="shared" si="161"/>
        <v>0</v>
      </c>
      <c r="F1424" s="68">
        <f t="shared" si="161"/>
        <v>0</v>
      </c>
      <c r="G1424" s="68">
        <f t="shared" si="161"/>
        <v>3625</v>
      </c>
      <c r="H1424" s="68">
        <f t="shared" si="161"/>
        <v>12816405</v>
      </c>
      <c r="I1424" s="68">
        <f t="shared" si="161"/>
        <v>0</v>
      </c>
      <c r="J1424" s="68">
        <f t="shared" si="161"/>
        <v>0</v>
      </c>
      <c r="K1424" s="68">
        <f t="shared" si="161"/>
        <v>12333</v>
      </c>
      <c r="L1424" s="68">
        <f t="shared" si="161"/>
        <v>15567962</v>
      </c>
      <c r="M1424" s="68">
        <f t="shared" si="161"/>
        <v>2701.36</v>
      </c>
      <c r="N1424" s="68">
        <f t="shared" si="161"/>
        <v>15957782</v>
      </c>
      <c r="O1424" s="68">
        <f t="shared" si="161"/>
        <v>12259</v>
      </c>
      <c r="P1424" s="68">
        <f t="shared" si="161"/>
        <v>37385003</v>
      </c>
      <c r="Q1424" s="68">
        <f t="shared" si="161"/>
        <v>0</v>
      </c>
      <c r="R1424" s="67"/>
    </row>
    <row r="1425" spans="1:18" x14ac:dyDescent="0.35">
      <c r="A1425" s="7">
        <v>1</v>
      </c>
      <c r="B1425" s="158" t="s">
        <v>1110</v>
      </c>
      <c r="C1425" s="143">
        <f>D1425+F1425+H1425+J1425+L1425+N1425+P1425</f>
        <v>4126141</v>
      </c>
      <c r="D1425" s="10">
        <v>1142966</v>
      </c>
      <c r="E1425" s="10"/>
      <c r="F1425" s="10"/>
      <c r="G1425" s="10"/>
      <c r="H1425" s="10"/>
      <c r="I1425" s="10"/>
      <c r="J1425" s="10"/>
      <c r="K1425" s="10">
        <v>659</v>
      </c>
      <c r="L1425" s="10">
        <v>655215</v>
      </c>
      <c r="M1425" s="10">
        <v>207.02</v>
      </c>
      <c r="N1425" s="10">
        <v>688801</v>
      </c>
      <c r="O1425" s="10">
        <v>659</v>
      </c>
      <c r="P1425" s="10">
        <v>1639159</v>
      </c>
      <c r="Q1425" s="10"/>
      <c r="R1425" s="67"/>
    </row>
    <row r="1426" spans="1:18" x14ac:dyDescent="0.35">
      <c r="A1426" s="7">
        <v>2</v>
      </c>
      <c r="B1426" s="158" t="s">
        <v>1101</v>
      </c>
      <c r="C1426" s="143">
        <f t="shared" ref="C1426:C1439" si="162">D1426+F1426+H1426+J1426+L1426+N1426+P1426</f>
        <v>2248718</v>
      </c>
      <c r="D1426" s="10">
        <v>902056</v>
      </c>
      <c r="E1426" s="10"/>
      <c r="F1426" s="10"/>
      <c r="G1426" s="10"/>
      <c r="H1426" s="10"/>
      <c r="I1426" s="10"/>
      <c r="J1426" s="10"/>
      <c r="K1426" s="10"/>
      <c r="L1426" s="10"/>
      <c r="M1426" s="10">
        <v>145</v>
      </c>
      <c r="N1426" s="10">
        <v>398453</v>
      </c>
      <c r="O1426" s="10">
        <v>470</v>
      </c>
      <c r="P1426" s="10">
        <v>948209</v>
      </c>
      <c r="Q1426" s="10"/>
      <c r="R1426" s="67"/>
    </row>
    <row r="1427" spans="1:18" x14ac:dyDescent="0.35">
      <c r="A1427" s="7">
        <v>3</v>
      </c>
      <c r="B1427" s="158" t="s">
        <v>1100</v>
      </c>
      <c r="C1427" s="143">
        <f t="shared" si="162"/>
        <v>17655411</v>
      </c>
      <c r="D1427" s="10">
        <v>2848509</v>
      </c>
      <c r="E1427" s="77"/>
      <c r="F1427" s="77"/>
      <c r="G1427" s="10"/>
      <c r="H1427" s="10"/>
      <c r="I1427" s="77"/>
      <c r="J1427" s="77"/>
      <c r="K1427" s="10">
        <v>2456</v>
      </c>
      <c r="L1427" s="10">
        <v>3252141</v>
      </c>
      <c r="M1427" s="10">
        <v>360.14</v>
      </c>
      <c r="N1427" s="10">
        <v>3418844</v>
      </c>
      <c r="O1427" s="10">
        <v>2456</v>
      </c>
      <c r="P1427" s="10">
        <v>8135917</v>
      </c>
      <c r="Q1427" s="10"/>
      <c r="R1427" s="67"/>
    </row>
    <row r="1428" spans="1:18" x14ac:dyDescent="0.35">
      <c r="A1428" s="7">
        <v>4</v>
      </c>
      <c r="B1428" s="158" t="s">
        <v>1111</v>
      </c>
      <c r="C1428" s="143">
        <f t="shared" si="162"/>
        <v>4443734</v>
      </c>
      <c r="D1428" s="10">
        <v>1058181</v>
      </c>
      <c r="E1428" s="10"/>
      <c r="F1428" s="10"/>
      <c r="G1428" s="10">
        <v>385</v>
      </c>
      <c r="H1428" s="10">
        <v>1361191</v>
      </c>
      <c r="I1428" s="10"/>
      <c r="J1428" s="10"/>
      <c r="K1428" s="10">
        <v>487</v>
      </c>
      <c r="L1428" s="10">
        <v>444624</v>
      </c>
      <c r="M1428" s="10">
        <v>153.12</v>
      </c>
      <c r="N1428" s="10">
        <v>467416</v>
      </c>
      <c r="O1428" s="10">
        <v>487</v>
      </c>
      <c r="P1428" s="10">
        <v>1112322</v>
      </c>
      <c r="Q1428" s="10"/>
      <c r="R1428" s="67"/>
    </row>
    <row r="1429" spans="1:18" s="6" customFormat="1" ht="24.75" customHeight="1" x14ac:dyDescent="0.25">
      <c r="A1429" s="7">
        <v>5</v>
      </c>
      <c r="B1429" s="158" t="s">
        <v>1112</v>
      </c>
      <c r="C1429" s="143">
        <f t="shared" si="162"/>
        <v>27875365</v>
      </c>
      <c r="D1429" s="10">
        <v>9569106</v>
      </c>
      <c r="E1429" s="10"/>
      <c r="F1429" s="10"/>
      <c r="G1429" s="10"/>
      <c r="H1429" s="10"/>
      <c r="I1429" s="10"/>
      <c r="J1429" s="10"/>
      <c r="K1429" s="10">
        <v>2492</v>
      </c>
      <c r="L1429" s="10">
        <v>4020729</v>
      </c>
      <c r="M1429" s="10">
        <v>360.14</v>
      </c>
      <c r="N1429" s="10">
        <v>4226829</v>
      </c>
      <c r="O1429" s="10">
        <v>2492</v>
      </c>
      <c r="P1429" s="10">
        <v>10058701</v>
      </c>
      <c r="Q1429" s="10"/>
      <c r="R1429" s="42"/>
    </row>
    <row r="1430" spans="1:18" s="6" customFormat="1" ht="24.75" customHeight="1" x14ac:dyDescent="0.35">
      <c r="A1430" s="7">
        <v>6</v>
      </c>
      <c r="B1430" s="158" t="s">
        <v>1113</v>
      </c>
      <c r="C1430" s="143">
        <f t="shared" si="162"/>
        <v>1336671</v>
      </c>
      <c r="D1430" s="10">
        <v>927139</v>
      </c>
      <c r="E1430" s="77"/>
      <c r="F1430" s="77"/>
      <c r="G1430" s="10"/>
      <c r="H1430" s="10"/>
      <c r="I1430" s="77"/>
      <c r="J1430" s="77"/>
      <c r="K1430" s="10"/>
      <c r="L1430" s="10"/>
      <c r="M1430" s="10">
        <v>147</v>
      </c>
      <c r="N1430" s="10">
        <v>409532</v>
      </c>
      <c r="O1430" s="10"/>
      <c r="P1430" s="10"/>
      <c r="Q1430" s="10"/>
      <c r="R1430" s="42"/>
    </row>
    <row r="1431" spans="1:18" s="6" customFormat="1" ht="24.75" customHeight="1" x14ac:dyDescent="0.35">
      <c r="A1431" s="7">
        <v>7</v>
      </c>
      <c r="B1431" s="158" t="s">
        <v>1114</v>
      </c>
      <c r="C1431" s="143">
        <f t="shared" si="162"/>
        <v>3390800</v>
      </c>
      <c r="D1431" s="10">
        <v>2387588</v>
      </c>
      <c r="E1431" s="77"/>
      <c r="F1431" s="77"/>
      <c r="G1431" s="10"/>
      <c r="H1431" s="10"/>
      <c r="I1431" s="77"/>
      <c r="J1431" s="77"/>
      <c r="K1431" s="10">
        <v>544</v>
      </c>
      <c r="L1431" s="10">
        <v>1003212</v>
      </c>
      <c r="M1431" s="10"/>
      <c r="N1431" s="10"/>
      <c r="O1431" s="10"/>
      <c r="P1431" s="10"/>
      <c r="Q1431" s="10"/>
      <c r="R1431" s="42"/>
    </row>
    <row r="1432" spans="1:18" s="6" customFormat="1" ht="24.75" customHeight="1" x14ac:dyDescent="0.35">
      <c r="A1432" s="7">
        <v>8</v>
      </c>
      <c r="B1432" s="158" t="s">
        <v>1102</v>
      </c>
      <c r="C1432" s="143">
        <f t="shared" si="162"/>
        <v>3966109</v>
      </c>
      <c r="D1432" s="10">
        <v>1098636</v>
      </c>
      <c r="E1432" s="77"/>
      <c r="F1432" s="77"/>
      <c r="G1432" s="10"/>
      <c r="H1432" s="10"/>
      <c r="I1432" s="77"/>
      <c r="J1432" s="77"/>
      <c r="K1432" s="10">
        <v>669</v>
      </c>
      <c r="L1432" s="10">
        <v>629803</v>
      </c>
      <c r="M1432" s="10">
        <v>210.32</v>
      </c>
      <c r="N1432" s="10">
        <v>662086</v>
      </c>
      <c r="O1432" s="10">
        <v>669</v>
      </c>
      <c r="P1432" s="10">
        <v>1575584</v>
      </c>
      <c r="Q1432" s="10"/>
      <c r="R1432" s="42"/>
    </row>
    <row r="1433" spans="1:18" s="6" customFormat="1" ht="24.75" customHeight="1" x14ac:dyDescent="0.35">
      <c r="A1433" s="7">
        <v>9</v>
      </c>
      <c r="B1433" s="158" t="s">
        <v>1115</v>
      </c>
      <c r="C1433" s="143">
        <f t="shared" si="162"/>
        <v>6195927</v>
      </c>
      <c r="D1433" s="10">
        <v>1226100</v>
      </c>
      <c r="E1433" s="77"/>
      <c r="F1433" s="77"/>
      <c r="G1433" s="10">
        <v>577</v>
      </c>
      <c r="H1433" s="10">
        <v>2040018</v>
      </c>
      <c r="I1433" s="77"/>
      <c r="J1433" s="77"/>
      <c r="K1433" s="10">
        <v>789</v>
      </c>
      <c r="L1433" s="10">
        <v>643494</v>
      </c>
      <c r="M1433" s="10">
        <v>208.9</v>
      </c>
      <c r="N1433" s="10">
        <v>676479</v>
      </c>
      <c r="O1433" s="10">
        <v>789</v>
      </c>
      <c r="P1433" s="10">
        <v>1609836</v>
      </c>
      <c r="Q1433" s="10"/>
      <c r="R1433" s="42"/>
    </row>
    <row r="1434" spans="1:18" s="6" customFormat="1" ht="24.75" customHeight="1" x14ac:dyDescent="0.35">
      <c r="A1434" s="7">
        <v>10</v>
      </c>
      <c r="B1434" s="158" t="s">
        <v>1116</v>
      </c>
      <c r="C1434" s="143">
        <f t="shared" si="162"/>
        <v>6590997</v>
      </c>
      <c r="D1434" s="10">
        <v>1323881</v>
      </c>
      <c r="E1434" s="77"/>
      <c r="F1434" s="77"/>
      <c r="G1434" s="10">
        <v>595</v>
      </c>
      <c r="H1434" s="10">
        <v>2103658</v>
      </c>
      <c r="I1434" s="77"/>
      <c r="J1434" s="77"/>
      <c r="K1434" s="10">
        <v>678</v>
      </c>
      <c r="L1434" s="10">
        <v>694812</v>
      </c>
      <c r="M1434" s="10">
        <v>213.18</v>
      </c>
      <c r="N1434" s="10">
        <v>730428</v>
      </c>
      <c r="O1434" s="10">
        <v>678</v>
      </c>
      <c r="P1434" s="10">
        <v>1738218</v>
      </c>
      <c r="Q1434" s="10"/>
      <c r="R1434" s="42"/>
    </row>
    <row r="1435" spans="1:18" s="6" customFormat="1" ht="24.75" customHeight="1" x14ac:dyDescent="0.25">
      <c r="A1435" s="7">
        <v>11</v>
      </c>
      <c r="B1435" s="158" t="s">
        <v>1117</v>
      </c>
      <c r="C1435" s="143">
        <f t="shared" si="162"/>
        <v>4428741</v>
      </c>
      <c r="D1435" s="10">
        <v>1225524</v>
      </c>
      <c r="E1435" s="149"/>
      <c r="F1435" s="149"/>
      <c r="G1435" s="10">
        <v>906</v>
      </c>
      <c r="H1435" s="10">
        <v>3203217</v>
      </c>
      <c r="I1435" s="149"/>
      <c r="J1435" s="149"/>
      <c r="K1435" s="10"/>
      <c r="L1435" s="10"/>
      <c r="M1435" s="10"/>
      <c r="N1435" s="10"/>
      <c r="O1435" s="10"/>
      <c r="P1435" s="10"/>
      <c r="Q1435" s="10"/>
      <c r="R1435" s="42"/>
    </row>
    <row r="1436" spans="1:18" s="6" customFormat="1" ht="24.75" customHeight="1" x14ac:dyDescent="0.25">
      <c r="A1436" s="7">
        <v>12</v>
      </c>
      <c r="B1436" s="158" t="s">
        <v>1118</v>
      </c>
      <c r="C1436" s="143">
        <f t="shared" si="162"/>
        <v>1110639</v>
      </c>
      <c r="D1436" s="10">
        <v>1110639</v>
      </c>
      <c r="E1436" s="149"/>
      <c r="F1436" s="149"/>
      <c r="G1436" s="10"/>
      <c r="H1436" s="10"/>
      <c r="I1436" s="149"/>
      <c r="J1436" s="149"/>
      <c r="K1436" s="10"/>
      <c r="L1436" s="10"/>
      <c r="M1436" s="10"/>
      <c r="N1436" s="10"/>
      <c r="O1436" s="10"/>
      <c r="P1436" s="10"/>
      <c r="Q1436" s="10"/>
      <c r="R1436" s="42"/>
    </row>
    <row r="1437" spans="1:18" s="6" customFormat="1" ht="24.75" customHeight="1" x14ac:dyDescent="0.25">
      <c r="A1437" s="7">
        <v>13</v>
      </c>
      <c r="B1437" s="158" t="s">
        <v>1119</v>
      </c>
      <c r="C1437" s="143">
        <f t="shared" si="162"/>
        <v>3241931</v>
      </c>
      <c r="D1437" s="10">
        <v>1773620</v>
      </c>
      <c r="E1437" s="149"/>
      <c r="F1437" s="149"/>
      <c r="G1437" s="10"/>
      <c r="H1437" s="10"/>
      <c r="I1437" s="149"/>
      <c r="J1437" s="149"/>
      <c r="K1437" s="10"/>
      <c r="L1437" s="10"/>
      <c r="M1437" s="10">
        <v>386.54</v>
      </c>
      <c r="N1437" s="10">
        <v>1468311</v>
      </c>
      <c r="O1437" s="10"/>
      <c r="P1437" s="10"/>
      <c r="Q1437" s="10"/>
      <c r="R1437" s="42"/>
    </row>
    <row r="1438" spans="1:18" s="6" customFormat="1" ht="24.75" customHeight="1" x14ac:dyDescent="0.25">
      <c r="A1438" s="7">
        <v>14</v>
      </c>
      <c r="B1438" s="158" t="s">
        <v>1120</v>
      </c>
      <c r="C1438" s="143">
        <f t="shared" si="162"/>
        <v>7397705</v>
      </c>
      <c r="D1438" s="10">
        <v>1968743</v>
      </c>
      <c r="E1438" s="149"/>
      <c r="F1438" s="149"/>
      <c r="G1438" s="10"/>
      <c r="H1438" s="10"/>
      <c r="I1438" s="149"/>
      <c r="J1438" s="149"/>
      <c r="K1438" s="10">
        <v>1059</v>
      </c>
      <c r="L1438" s="10">
        <v>1550374</v>
      </c>
      <c r="M1438" s="10"/>
      <c r="N1438" s="10"/>
      <c r="O1438" s="10">
        <v>1059</v>
      </c>
      <c r="P1438" s="10">
        <v>3878588</v>
      </c>
      <c r="Q1438" s="10"/>
      <c r="R1438" s="42"/>
    </row>
    <row r="1439" spans="1:18" s="6" customFormat="1" ht="24.75" customHeight="1" x14ac:dyDescent="0.25">
      <c r="A1439" s="7">
        <v>15</v>
      </c>
      <c r="B1439" s="158" t="s">
        <v>1121</v>
      </c>
      <c r="C1439" s="143">
        <f t="shared" si="162"/>
        <v>20321811</v>
      </c>
      <c r="D1439" s="10">
        <v>4040860</v>
      </c>
      <c r="E1439" s="10"/>
      <c r="F1439" s="10"/>
      <c r="G1439" s="10">
        <v>1162</v>
      </c>
      <c r="H1439" s="10">
        <v>4108321</v>
      </c>
      <c r="I1439" s="10"/>
      <c r="J1439" s="10"/>
      <c r="K1439" s="10">
        <v>2500</v>
      </c>
      <c r="L1439" s="10">
        <v>2673558</v>
      </c>
      <c r="M1439" s="10">
        <v>310</v>
      </c>
      <c r="N1439" s="10">
        <v>2810603</v>
      </c>
      <c r="O1439" s="10">
        <v>2500</v>
      </c>
      <c r="P1439" s="10">
        <v>6688469</v>
      </c>
      <c r="Q1439" s="10"/>
      <c r="R1439" s="42"/>
    </row>
    <row r="1440" spans="1:18" s="6" customFormat="1" ht="24.75" customHeight="1" x14ac:dyDescent="0.3">
      <c r="A1440" s="386">
        <v>37</v>
      </c>
      <c r="B1440" s="15" t="s">
        <v>92</v>
      </c>
      <c r="C1440" s="152">
        <f>C1441+C1451+C1461</f>
        <v>13731701</v>
      </c>
      <c r="D1440" s="68">
        <f t="shared" ref="D1440:Q1440" si="163">D1441+D1451+D1461</f>
        <v>13731701</v>
      </c>
      <c r="E1440" s="68">
        <f t="shared" si="163"/>
        <v>0</v>
      </c>
      <c r="F1440" s="68">
        <f t="shared" si="163"/>
        <v>0</v>
      </c>
      <c r="G1440" s="68">
        <f t="shared" si="163"/>
        <v>0</v>
      </c>
      <c r="H1440" s="68">
        <f t="shared" si="163"/>
        <v>0</v>
      </c>
      <c r="I1440" s="68">
        <f t="shared" si="163"/>
        <v>0</v>
      </c>
      <c r="J1440" s="68">
        <f t="shared" si="163"/>
        <v>0</v>
      </c>
      <c r="K1440" s="68">
        <f t="shared" si="163"/>
        <v>0</v>
      </c>
      <c r="L1440" s="68">
        <f t="shared" si="163"/>
        <v>0</v>
      </c>
      <c r="M1440" s="68">
        <f t="shared" si="163"/>
        <v>0</v>
      </c>
      <c r="N1440" s="68">
        <f t="shared" si="163"/>
        <v>0</v>
      </c>
      <c r="O1440" s="68">
        <f t="shared" si="163"/>
        <v>0</v>
      </c>
      <c r="P1440" s="68">
        <f t="shared" si="163"/>
        <v>0</v>
      </c>
      <c r="Q1440" s="68">
        <f t="shared" si="163"/>
        <v>0</v>
      </c>
      <c r="R1440" s="42"/>
    </row>
    <row r="1441" spans="1:18" x14ac:dyDescent="0.35">
      <c r="A1441" s="414" t="s">
        <v>93</v>
      </c>
      <c r="B1441" s="415"/>
      <c r="C1441" s="367">
        <f>SUM(C1442:C1450)</f>
        <v>2534114</v>
      </c>
      <c r="D1441" s="70">
        <f t="shared" ref="D1441:Q1441" si="164">SUM(D1442:D1450)</f>
        <v>2534114</v>
      </c>
      <c r="E1441" s="70">
        <f t="shared" si="164"/>
        <v>0</v>
      </c>
      <c r="F1441" s="70">
        <f t="shared" si="164"/>
        <v>0</v>
      </c>
      <c r="G1441" s="70">
        <f t="shared" si="164"/>
        <v>0</v>
      </c>
      <c r="H1441" s="70">
        <f t="shared" si="164"/>
        <v>0</v>
      </c>
      <c r="I1441" s="70">
        <f t="shared" si="164"/>
        <v>0</v>
      </c>
      <c r="J1441" s="70">
        <f t="shared" si="164"/>
        <v>0</v>
      </c>
      <c r="K1441" s="70">
        <f t="shared" si="164"/>
        <v>0</v>
      </c>
      <c r="L1441" s="70">
        <f t="shared" si="164"/>
        <v>0</v>
      </c>
      <c r="M1441" s="70">
        <f t="shared" si="164"/>
        <v>0</v>
      </c>
      <c r="N1441" s="70">
        <f t="shared" si="164"/>
        <v>0</v>
      </c>
      <c r="O1441" s="70">
        <f t="shared" si="164"/>
        <v>0</v>
      </c>
      <c r="P1441" s="70">
        <f t="shared" si="164"/>
        <v>0</v>
      </c>
      <c r="Q1441" s="70">
        <f t="shared" si="164"/>
        <v>0</v>
      </c>
      <c r="R1441" s="67"/>
    </row>
    <row r="1442" spans="1:18" s="6" customFormat="1" ht="25.5" customHeight="1" x14ac:dyDescent="0.25">
      <c r="A1442" s="210">
        <v>1</v>
      </c>
      <c r="B1442" s="18" t="s">
        <v>1564</v>
      </c>
      <c r="C1442" s="142">
        <v>361641</v>
      </c>
      <c r="D1442" s="24">
        <v>361641</v>
      </c>
      <c r="E1442" s="193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Q1442" s="193"/>
      <c r="R1442" s="42"/>
    </row>
    <row r="1443" spans="1:18" s="6" customFormat="1" ht="25.5" customHeight="1" x14ac:dyDescent="0.25">
      <c r="A1443" s="210">
        <v>2</v>
      </c>
      <c r="B1443" s="18" t="s">
        <v>1563</v>
      </c>
      <c r="C1443" s="142">
        <v>246615</v>
      </c>
      <c r="D1443" s="24">
        <v>246615</v>
      </c>
      <c r="E1443" s="193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Q1443" s="193"/>
      <c r="R1443" s="42"/>
    </row>
    <row r="1444" spans="1:18" s="6" customFormat="1" ht="25.5" customHeight="1" x14ac:dyDescent="0.25">
      <c r="A1444" s="210">
        <v>3</v>
      </c>
      <c r="B1444" s="18" t="s">
        <v>1562</v>
      </c>
      <c r="C1444" s="142">
        <v>196705</v>
      </c>
      <c r="D1444" s="24">
        <v>196705</v>
      </c>
      <c r="E1444" s="193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Q1444" s="193"/>
      <c r="R1444" s="42"/>
    </row>
    <row r="1445" spans="1:18" s="6" customFormat="1" ht="25.5" customHeight="1" x14ac:dyDescent="0.25">
      <c r="A1445" s="210">
        <v>4</v>
      </c>
      <c r="B1445" s="18" t="s">
        <v>1561</v>
      </c>
      <c r="C1445" s="142">
        <v>346567</v>
      </c>
      <c r="D1445" s="24">
        <v>346567</v>
      </c>
      <c r="E1445" s="193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Q1445" s="193"/>
      <c r="R1445" s="42"/>
    </row>
    <row r="1446" spans="1:18" s="6" customFormat="1" ht="25.5" customHeight="1" x14ac:dyDescent="0.25">
      <c r="A1446" s="210">
        <v>5</v>
      </c>
      <c r="B1446" s="18" t="s">
        <v>1560</v>
      </c>
      <c r="C1446" s="142">
        <v>200955</v>
      </c>
      <c r="D1446" s="24">
        <v>200955</v>
      </c>
      <c r="E1446" s="193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Q1446" s="193"/>
      <c r="R1446" s="42"/>
    </row>
    <row r="1447" spans="1:18" s="6" customFormat="1" ht="25.5" customHeight="1" x14ac:dyDescent="0.25">
      <c r="A1447" s="210">
        <v>6</v>
      </c>
      <c r="B1447" s="18" t="s">
        <v>1559</v>
      </c>
      <c r="C1447" s="142">
        <v>189650</v>
      </c>
      <c r="D1447" s="24">
        <v>189650</v>
      </c>
      <c r="E1447" s="193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Q1447" s="193"/>
      <c r="R1447" s="42"/>
    </row>
    <row r="1448" spans="1:18" ht="25.5" customHeight="1" x14ac:dyDescent="0.35">
      <c r="A1448" s="210">
        <v>7</v>
      </c>
      <c r="B1448" s="18" t="s">
        <v>1558</v>
      </c>
      <c r="C1448" s="142">
        <v>311687</v>
      </c>
      <c r="D1448" s="24">
        <v>311687</v>
      </c>
      <c r="E1448" s="193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Q1448" s="193"/>
      <c r="R1448" s="67"/>
    </row>
    <row r="1449" spans="1:18" ht="25.5" customHeight="1" x14ac:dyDescent="0.35">
      <c r="A1449" s="210">
        <v>8</v>
      </c>
      <c r="B1449" s="18" t="s">
        <v>1557</v>
      </c>
      <c r="C1449" s="142">
        <v>337715</v>
      </c>
      <c r="D1449" s="24">
        <v>337715</v>
      </c>
      <c r="E1449" s="193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Q1449" s="193"/>
      <c r="R1449" s="67"/>
    </row>
    <row r="1450" spans="1:18" ht="25.5" customHeight="1" x14ac:dyDescent="0.35">
      <c r="A1450" s="210">
        <v>9</v>
      </c>
      <c r="B1450" s="18" t="s">
        <v>1556</v>
      </c>
      <c r="C1450" s="142">
        <v>342579</v>
      </c>
      <c r="D1450" s="24">
        <v>342579</v>
      </c>
      <c r="E1450" s="193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Q1450" s="193"/>
      <c r="R1450" s="67"/>
    </row>
    <row r="1451" spans="1:18" x14ac:dyDescent="0.35">
      <c r="A1451" s="414" t="s">
        <v>94</v>
      </c>
      <c r="B1451" s="415"/>
      <c r="C1451" s="152">
        <v>3442620</v>
      </c>
      <c r="D1451" s="68">
        <v>3442620</v>
      </c>
      <c r="E1451" s="68">
        <f t="shared" ref="E1451:Q1451" si="165">SUM(E1466:E1468)</f>
        <v>0</v>
      </c>
      <c r="F1451" s="68">
        <f t="shared" si="165"/>
        <v>0</v>
      </c>
      <c r="G1451" s="68">
        <f t="shared" si="165"/>
        <v>0</v>
      </c>
      <c r="H1451" s="68">
        <f t="shared" si="165"/>
        <v>0</v>
      </c>
      <c r="I1451" s="68">
        <f t="shared" si="165"/>
        <v>0</v>
      </c>
      <c r="J1451" s="68">
        <f t="shared" si="165"/>
        <v>0</v>
      </c>
      <c r="K1451" s="68">
        <f t="shared" si="165"/>
        <v>0</v>
      </c>
      <c r="L1451" s="68">
        <f t="shared" si="165"/>
        <v>0</v>
      </c>
      <c r="M1451" s="68">
        <f t="shared" si="165"/>
        <v>0</v>
      </c>
      <c r="N1451" s="68">
        <f t="shared" si="165"/>
        <v>0</v>
      </c>
      <c r="O1451" s="68">
        <f t="shared" si="165"/>
        <v>0</v>
      </c>
      <c r="P1451" s="68">
        <f t="shared" si="165"/>
        <v>0</v>
      </c>
      <c r="Q1451" s="68">
        <f t="shared" si="165"/>
        <v>0</v>
      </c>
      <c r="R1451" s="67"/>
    </row>
    <row r="1452" spans="1:18" ht="24.75" customHeight="1" x14ac:dyDescent="0.35">
      <c r="A1452" s="210">
        <v>1</v>
      </c>
      <c r="B1452" s="18" t="s">
        <v>1340</v>
      </c>
      <c r="C1452" s="142">
        <v>586258</v>
      </c>
      <c r="D1452" s="24">
        <v>586258</v>
      </c>
      <c r="E1452" s="193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Q1452" s="193"/>
      <c r="R1452" s="67"/>
    </row>
    <row r="1453" spans="1:18" ht="24.75" customHeight="1" x14ac:dyDescent="0.35">
      <c r="A1453" s="210">
        <v>2</v>
      </c>
      <c r="B1453" s="18" t="s">
        <v>1341</v>
      </c>
      <c r="C1453" s="142">
        <v>182288</v>
      </c>
      <c r="D1453" s="24">
        <v>182288</v>
      </c>
      <c r="E1453" s="193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Q1453" s="193"/>
      <c r="R1453" s="67"/>
    </row>
    <row r="1454" spans="1:18" ht="24.75" customHeight="1" x14ac:dyDescent="0.35">
      <c r="A1454" s="210">
        <v>3</v>
      </c>
      <c r="B1454" s="18" t="s">
        <v>1555</v>
      </c>
      <c r="C1454" s="142">
        <v>218834</v>
      </c>
      <c r="D1454" s="24">
        <v>218834</v>
      </c>
      <c r="E1454" s="193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Q1454" s="193"/>
      <c r="R1454" s="67"/>
    </row>
    <row r="1455" spans="1:18" ht="24.75" customHeight="1" x14ac:dyDescent="0.35">
      <c r="A1455" s="210">
        <v>4</v>
      </c>
      <c r="B1455" s="18" t="s">
        <v>1554</v>
      </c>
      <c r="C1455" s="142">
        <v>343719</v>
      </c>
      <c r="D1455" s="24">
        <v>343719</v>
      </c>
      <c r="E1455" s="193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Q1455" s="193"/>
      <c r="R1455" s="67"/>
    </row>
    <row r="1456" spans="1:18" ht="24.75" customHeight="1" x14ac:dyDescent="0.35">
      <c r="A1456" s="210">
        <v>5</v>
      </c>
      <c r="B1456" s="18" t="s">
        <v>1313</v>
      </c>
      <c r="C1456" s="142">
        <v>325227</v>
      </c>
      <c r="D1456" s="24">
        <v>325227</v>
      </c>
      <c r="E1456" s="193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Q1456" s="193"/>
      <c r="R1456" s="67"/>
    </row>
    <row r="1457" spans="1:18" ht="24.75" customHeight="1" x14ac:dyDescent="0.35">
      <c r="A1457" s="210">
        <v>6</v>
      </c>
      <c r="B1457" s="18" t="s">
        <v>1314</v>
      </c>
      <c r="C1457" s="142">
        <v>710355</v>
      </c>
      <c r="D1457" s="24">
        <v>710355</v>
      </c>
      <c r="E1457" s="193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Q1457" s="193"/>
      <c r="R1457" s="67"/>
    </row>
    <row r="1458" spans="1:18" ht="24.75" customHeight="1" x14ac:dyDescent="0.35">
      <c r="A1458" s="210">
        <v>7</v>
      </c>
      <c r="B1458" s="18" t="s">
        <v>1315</v>
      </c>
      <c r="C1458" s="142">
        <v>517199</v>
      </c>
      <c r="D1458" s="24">
        <v>517199</v>
      </c>
      <c r="E1458" s="193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Q1458" s="193"/>
      <c r="R1458" s="67"/>
    </row>
    <row r="1459" spans="1:18" ht="24.75" customHeight="1" x14ac:dyDescent="0.35">
      <c r="A1459" s="210">
        <v>8</v>
      </c>
      <c r="B1459" s="18" t="s">
        <v>1553</v>
      </c>
      <c r="C1459" s="142">
        <v>194207</v>
      </c>
      <c r="D1459" s="24">
        <v>194207</v>
      </c>
      <c r="E1459" s="193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Q1459" s="193"/>
      <c r="R1459" s="67"/>
    </row>
    <row r="1460" spans="1:18" ht="24.75" customHeight="1" x14ac:dyDescent="0.35">
      <c r="A1460" s="210">
        <v>9</v>
      </c>
      <c r="B1460" s="18" t="s">
        <v>1552</v>
      </c>
      <c r="C1460" s="142">
        <v>364533</v>
      </c>
      <c r="D1460" s="24">
        <v>364533</v>
      </c>
      <c r="E1460" s="193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Q1460" s="193"/>
      <c r="R1460" s="67"/>
    </row>
    <row r="1461" spans="1:18" x14ac:dyDescent="0.35">
      <c r="A1461" s="414" t="s">
        <v>95</v>
      </c>
      <c r="B1461" s="415"/>
      <c r="C1461" s="152">
        <v>7754967</v>
      </c>
      <c r="D1461" s="68">
        <v>7754967</v>
      </c>
      <c r="E1461" s="68">
        <f t="shared" ref="E1461:Q1461" si="166">SUM(E1469:E1470)</f>
        <v>0</v>
      </c>
      <c r="F1461" s="68">
        <f t="shared" si="166"/>
        <v>0</v>
      </c>
      <c r="G1461" s="68">
        <f t="shared" si="166"/>
        <v>0</v>
      </c>
      <c r="H1461" s="68">
        <f t="shared" si="166"/>
        <v>0</v>
      </c>
      <c r="I1461" s="68">
        <f t="shared" si="166"/>
        <v>0</v>
      </c>
      <c r="J1461" s="68">
        <f t="shared" si="166"/>
        <v>0</v>
      </c>
      <c r="K1461" s="68">
        <f t="shared" si="166"/>
        <v>0</v>
      </c>
      <c r="L1461" s="68">
        <f t="shared" si="166"/>
        <v>0</v>
      </c>
      <c r="M1461" s="68">
        <f t="shared" si="166"/>
        <v>0</v>
      </c>
      <c r="N1461" s="68">
        <f t="shared" si="166"/>
        <v>0</v>
      </c>
      <c r="O1461" s="68">
        <f t="shared" si="166"/>
        <v>0</v>
      </c>
      <c r="P1461" s="68">
        <f t="shared" si="166"/>
        <v>0</v>
      </c>
      <c r="Q1461" s="68">
        <f t="shared" si="166"/>
        <v>0</v>
      </c>
      <c r="R1461" s="67"/>
    </row>
    <row r="1462" spans="1:18" ht="29.25" customHeight="1" x14ac:dyDescent="0.35">
      <c r="A1462" s="7">
        <v>1</v>
      </c>
      <c r="B1462" s="18" t="s">
        <v>1547</v>
      </c>
      <c r="C1462" s="307">
        <v>1428860</v>
      </c>
      <c r="D1462" s="10">
        <v>1428860</v>
      </c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7"/>
    </row>
    <row r="1463" spans="1:18" ht="29.25" customHeight="1" x14ac:dyDescent="0.35">
      <c r="A1463" s="7">
        <v>2</v>
      </c>
      <c r="B1463" s="18" t="s">
        <v>1546</v>
      </c>
      <c r="C1463" s="143">
        <v>1404058</v>
      </c>
      <c r="D1463" s="10">
        <v>1404058</v>
      </c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7"/>
    </row>
    <row r="1464" spans="1:18" ht="29.25" customHeight="1" x14ac:dyDescent="0.35">
      <c r="A1464" s="7">
        <v>3</v>
      </c>
      <c r="B1464" s="18" t="s">
        <v>1545</v>
      </c>
      <c r="C1464" s="143">
        <v>317690</v>
      </c>
      <c r="D1464" s="10">
        <v>317690</v>
      </c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7"/>
    </row>
    <row r="1465" spans="1:18" ht="29.25" customHeight="1" x14ac:dyDescent="0.35">
      <c r="A1465" s="7">
        <v>4</v>
      </c>
      <c r="B1465" s="18" t="s">
        <v>1544</v>
      </c>
      <c r="C1465" s="143">
        <v>657947</v>
      </c>
      <c r="D1465" s="10">
        <v>657947</v>
      </c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7"/>
    </row>
    <row r="1466" spans="1:18" ht="29.25" customHeight="1" x14ac:dyDescent="0.35">
      <c r="A1466" s="7">
        <v>5</v>
      </c>
      <c r="B1466" s="229" t="s">
        <v>1543</v>
      </c>
      <c r="C1466" s="307">
        <v>259586</v>
      </c>
      <c r="D1466" s="10">
        <v>259586</v>
      </c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7"/>
    </row>
    <row r="1467" spans="1:18" ht="29.25" customHeight="1" x14ac:dyDescent="0.35">
      <c r="A1467" s="7">
        <v>6</v>
      </c>
      <c r="B1467" s="18" t="s">
        <v>1317</v>
      </c>
      <c r="C1467" s="143">
        <v>357259</v>
      </c>
      <c r="D1467" s="10">
        <v>357259</v>
      </c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7"/>
    </row>
    <row r="1468" spans="1:18" ht="29.25" customHeight="1" x14ac:dyDescent="0.35">
      <c r="A1468" s="7">
        <v>7</v>
      </c>
      <c r="B1468" s="18" t="s">
        <v>1542</v>
      </c>
      <c r="C1468" s="143">
        <v>2567198</v>
      </c>
      <c r="D1468" s="10">
        <v>2567198</v>
      </c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7"/>
    </row>
    <row r="1469" spans="1:18" ht="29.25" customHeight="1" x14ac:dyDescent="0.35">
      <c r="A1469" s="7">
        <v>8</v>
      </c>
      <c r="B1469" s="18" t="s">
        <v>1541</v>
      </c>
      <c r="C1469" s="143">
        <v>145831</v>
      </c>
      <c r="D1469" s="10">
        <v>145831</v>
      </c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7"/>
    </row>
    <row r="1470" spans="1:18" ht="29.25" customHeight="1" x14ac:dyDescent="0.35">
      <c r="A1470" s="7">
        <v>9</v>
      </c>
      <c r="B1470" s="18" t="s">
        <v>1316</v>
      </c>
      <c r="C1470" s="143">
        <v>616538</v>
      </c>
      <c r="D1470" s="10">
        <v>616538</v>
      </c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7"/>
    </row>
    <row r="1471" spans="1:18" x14ac:dyDescent="0.35">
      <c r="A1471" s="230">
        <v>38</v>
      </c>
      <c r="B1471" s="222" t="s">
        <v>96</v>
      </c>
      <c r="C1471" s="152">
        <f>C1472+C1476+C1485</f>
        <v>9290000</v>
      </c>
      <c r="D1471" s="68">
        <f t="shared" ref="D1471:Q1471" si="167">D1472+D1476+D1485</f>
        <v>420000</v>
      </c>
      <c r="E1471" s="68">
        <f t="shared" si="167"/>
        <v>0</v>
      </c>
      <c r="F1471" s="68">
        <f t="shared" si="167"/>
        <v>0</v>
      </c>
      <c r="G1471" s="68">
        <f t="shared" si="167"/>
        <v>3607</v>
      </c>
      <c r="H1471" s="68">
        <f t="shared" si="167"/>
        <v>6550000</v>
      </c>
      <c r="I1471" s="68">
        <f t="shared" si="167"/>
        <v>498.2</v>
      </c>
      <c r="J1471" s="68">
        <f t="shared" si="167"/>
        <v>300000</v>
      </c>
      <c r="K1471" s="68">
        <f t="shared" si="167"/>
        <v>531</v>
      </c>
      <c r="L1471" s="68">
        <f t="shared" si="167"/>
        <v>1900000</v>
      </c>
      <c r="M1471" s="68">
        <f t="shared" si="167"/>
        <v>7.3</v>
      </c>
      <c r="N1471" s="68">
        <f t="shared" si="167"/>
        <v>120000</v>
      </c>
      <c r="O1471" s="68">
        <f t="shared" si="167"/>
        <v>0</v>
      </c>
      <c r="P1471" s="68">
        <f t="shared" si="167"/>
        <v>0</v>
      </c>
      <c r="Q1471" s="68">
        <f t="shared" si="167"/>
        <v>0</v>
      </c>
      <c r="R1471" s="67"/>
    </row>
    <row r="1472" spans="1:18" x14ac:dyDescent="0.35">
      <c r="A1472" s="414" t="s">
        <v>143</v>
      </c>
      <c r="B1472" s="415"/>
      <c r="C1472" s="152">
        <f>SUM(C1473:C1475)</f>
        <v>3150000</v>
      </c>
      <c r="D1472" s="68">
        <f t="shared" ref="D1472:Q1472" si="168">SUM(D1473:D1475)</f>
        <v>0</v>
      </c>
      <c r="E1472" s="68">
        <f t="shared" si="168"/>
        <v>0</v>
      </c>
      <c r="F1472" s="68">
        <f t="shared" si="168"/>
        <v>0</v>
      </c>
      <c r="G1472" s="68">
        <f t="shared" si="168"/>
        <v>1697</v>
      </c>
      <c r="H1472" s="68">
        <f t="shared" si="168"/>
        <v>3150000</v>
      </c>
      <c r="I1472" s="68">
        <f t="shared" si="168"/>
        <v>0</v>
      </c>
      <c r="J1472" s="68">
        <f t="shared" si="168"/>
        <v>0</v>
      </c>
      <c r="K1472" s="68">
        <f t="shared" si="168"/>
        <v>0</v>
      </c>
      <c r="L1472" s="68">
        <f t="shared" si="168"/>
        <v>0</v>
      </c>
      <c r="M1472" s="68">
        <f t="shared" si="168"/>
        <v>0</v>
      </c>
      <c r="N1472" s="68">
        <f t="shared" si="168"/>
        <v>0</v>
      </c>
      <c r="O1472" s="68">
        <f t="shared" si="168"/>
        <v>0</v>
      </c>
      <c r="P1472" s="68">
        <f t="shared" si="168"/>
        <v>0</v>
      </c>
      <c r="Q1472" s="68">
        <f t="shared" si="168"/>
        <v>0</v>
      </c>
      <c r="R1472" s="67"/>
    </row>
    <row r="1473" spans="1:18" ht="27.75" customHeight="1" x14ac:dyDescent="0.35">
      <c r="A1473" s="231">
        <v>1</v>
      </c>
      <c r="B1473" s="20" t="s">
        <v>1099</v>
      </c>
      <c r="C1473" s="332">
        <v>900000</v>
      </c>
      <c r="D1473" s="10"/>
      <c r="E1473" s="10"/>
      <c r="F1473" s="10"/>
      <c r="G1473" s="10">
        <v>545</v>
      </c>
      <c r="H1473" s="23">
        <v>900000</v>
      </c>
      <c r="I1473" s="69"/>
      <c r="J1473" s="69"/>
      <c r="K1473" s="69"/>
      <c r="L1473" s="69"/>
      <c r="M1473" s="69"/>
      <c r="N1473" s="69"/>
      <c r="O1473" s="69"/>
      <c r="P1473" s="69"/>
      <c r="Q1473" s="69"/>
      <c r="R1473" s="67"/>
    </row>
    <row r="1474" spans="1:18" ht="27.75" customHeight="1" x14ac:dyDescent="0.35">
      <c r="A1474" s="231">
        <v>2</v>
      </c>
      <c r="B1474" s="232" t="s">
        <v>1550</v>
      </c>
      <c r="C1474" s="332">
        <v>1450000</v>
      </c>
      <c r="D1474" s="10"/>
      <c r="E1474" s="10"/>
      <c r="F1474" s="10"/>
      <c r="G1474" s="10">
        <v>650</v>
      </c>
      <c r="H1474" s="23">
        <v>1450000</v>
      </c>
      <c r="I1474" s="69"/>
      <c r="J1474" s="69"/>
      <c r="K1474" s="69"/>
      <c r="L1474" s="69"/>
      <c r="M1474" s="69"/>
      <c r="N1474" s="69"/>
      <c r="O1474" s="69"/>
      <c r="P1474" s="69"/>
      <c r="Q1474" s="69"/>
      <c r="R1474" s="67"/>
    </row>
    <row r="1475" spans="1:18" ht="27.75" customHeight="1" x14ac:dyDescent="0.35">
      <c r="A1475" s="231">
        <v>3</v>
      </c>
      <c r="B1475" s="20" t="s">
        <v>1551</v>
      </c>
      <c r="C1475" s="332">
        <v>800000</v>
      </c>
      <c r="D1475" s="10"/>
      <c r="E1475" s="10"/>
      <c r="F1475" s="10"/>
      <c r="G1475" s="10">
        <v>502</v>
      </c>
      <c r="H1475" s="23">
        <v>800000</v>
      </c>
      <c r="I1475" s="69"/>
      <c r="J1475" s="69"/>
      <c r="K1475" s="69"/>
      <c r="L1475" s="69"/>
      <c r="M1475" s="69"/>
      <c r="N1475" s="69"/>
      <c r="O1475" s="69"/>
      <c r="P1475" s="69"/>
      <c r="Q1475" s="69"/>
      <c r="R1475" s="67"/>
    </row>
    <row r="1476" spans="1:18" x14ac:dyDescent="0.35">
      <c r="A1476" s="414" t="s">
        <v>144</v>
      </c>
      <c r="B1476" s="415"/>
      <c r="C1476" s="152">
        <f>SUM(C1477:C1484)</f>
        <v>2540000</v>
      </c>
      <c r="D1476" s="68">
        <f t="shared" ref="D1476:Q1476" si="169">SUM(D1477:D1484)</f>
        <v>320000</v>
      </c>
      <c r="E1476" s="68">
        <f t="shared" si="169"/>
        <v>0</v>
      </c>
      <c r="F1476" s="68">
        <f t="shared" si="169"/>
        <v>0</v>
      </c>
      <c r="G1476" s="68">
        <f t="shared" si="169"/>
        <v>880</v>
      </c>
      <c r="H1476" s="68">
        <f t="shared" si="169"/>
        <v>1800000</v>
      </c>
      <c r="I1476" s="68">
        <f t="shared" si="169"/>
        <v>498.2</v>
      </c>
      <c r="J1476" s="68">
        <f t="shared" si="169"/>
        <v>300000</v>
      </c>
      <c r="K1476" s="68">
        <f t="shared" si="169"/>
        <v>0</v>
      </c>
      <c r="L1476" s="68">
        <f t="shared" si="169"/>
        <v>0</v>
      </c>
      <c r="M1476" s="68">
        <f t="shared" si="169"/>
        <v>7.3</v>
      </c>
      <c r="N1476" s="68">
        <f t="shared" si="169"/>
        <v>120000</v>
      </c>
      <c r="O1476" s="68">
        <f t="shared" si="169"/>
        <v>0</v>
      </c>
      <c r="P1476" s="68">
        <f t="shared" si="169"/>
        <v>0</v>
      </c>
      <c r="Q1476" s="68">
        <f t="shared" si="169"/>
        <v>0</v>
      </c>
      <c r="R1476" s="67"/>
    </row>
    <row r="1477" spans="1:18" ht="36" x14ac:dyDescent="0.35">
      <c r="A1477" s="231">
        <v>1</v>
      </c>
      <c r="B1477" s="20" t="s">
        <v>1211</v>
      </c>
      <c r="C1477" s="332">
        <v>700000</v>
      </c>
      <c r="D1477" s="10"/>
      <c r="E1477" s="10"/>
      <c r="F1477" s="10"/>
      <c r="G1477" s="10">
        <v>330</v>
      </c>
      <c r="H1477" s="23">
        <v>700000</v>
      </c>
      <c r="I1477" s="10"/>
      <c r="J1477" s="10"/>
      <c r="K1477" s="69"/>
      <c r="L1477" s="69"/>
      <c r="M1477" s="69"/>
      <c r="N1477" s="69"/>
      <c r="O1477" s="69"/>
      <c r="P1477" s="69"/>
      <c r="Q1477" s="69"/>
      <c r="R1477" s="67"/>
    </row>
    <row r="1478" spans="1:18" s="6" customFormat="1" ht="36.75" customHeight="1" x14ac:dyDescent="0.35">
      <c r="A1478" s="231">
        <v>2</v>
      </c>
      <c r="B1478" s="20" t="s">
        <v>1212</v>
      </c>
      <c r="C1478" s="332">
        <v>600000</v>
      </c>
      <c r="D1478" s="10"/>
      <c r="E1478" s="10"/>
      <c r="F1478" s="10"/>
      <c r="G1478" s="10">
        <v>300</v>
      </c>
      <c r="H1478" s="23">
        <v>600000</v>
      </c>
      <c r="I1478" s="10"/>
      <c r="J1478" s="10"/>
      <c r="K1478" s="69"/>
      <c r="L1478" s="69"/>
      <c r="M1478" s="69"/>
      <c r="N1478" s="69"/>
      <c r="O1478" s="69"/>
      <c r="P1478" s="69"/>
      <c r="Q1478" s="69"/>
      <c r="R1478" s="42"/>
    </row>
    <row r="1479" spans="1:18" s="6" customFormat="1" ht="41.25" customHeight="1" x14ac:dyDescent="0.35">
      <c r="A1479" s="231">
        <v>3</v>
      </c>
      <c r="B1479" s="20" t="s">
        <v>1342</v>
      </c>
      <c r="C1479" s="332">
        <v>500000</v>
      </c>
      <c r="D1479" s="10"/>
      <c r="E1479" s="10"/>
      <c r="F1479" s="10"/>
      <c r="G1479" s="10">
        <v>250</v>
      </c>
      <c r="H1479" s="23">
        <v>500000</v>
      </c>
      <c r="I1479" s="10"/>
      <c r="J1479" s="10"/>
      <c r="K1479" s="69"/>
      <c r="L1479" s="69"/>
      <c r="M1479" s="69"/>
      <c r="N1479" s="69"/>
      <c r="O1479" s="69"/>
      <c r="P1479" s="69"/>
      <c r="Q1479" s="69"/>
      <c r="R1479" s="42"/>
    </row>
    <row r="1480" spans="1:18" ht="27.75" customHeight="1" x14ac:dyDescent="0.35">
      <c r="A1480" s="231">
        <v>4</v>
      </c>
      <c r="B1480" s="20" t="s">
        <v>1548</v>
      </c>
      <c r="C1480" s="332">
        <v>100000</v>
      </c>
      <c r="D1480" s="23">
        <v>100000</v>
      </c>
      <c r="E1480" s="10"/>
      <c r="F1480" s="10"/>
      <c r="G1480" s="10"/>
      <c r="H1480" s="10"/>
      <c r="I1480" s="69"/>
      <c r="J1480" s="69"/>
      <c r="K1480" s="69"/>
      <c r="L1480" s="69"/>
      <c r="M1480" s="69"/>
      <c r="N1480" s="69"/>
      <c r="O1480" s="69"/>
      <c r="P1480" s="69"/>
      <c r="Q1480" s="69"/>
      <c r="R1480" s="67"/>
    </row>
    <row r="1481" spans="1:18" ht="27.75" customHeight="1" x14ac:dyDescent="0.35">
      <c r="A1481" s="231">
        <v>5</v>
      </c>
      <c r="B1481" s="20" t="s">
        <v>1549</v>
      </c>
      <c r="C1481" s="332">
        <v>220000</v>
      </c>
      <c r="D1481" s="23">
        <v>100000</v>
      </c>
      <c r="E1481" s="10"/>
      <c r="F1481" s="10"/>
      <c r="G1481" s="10"/>
      <c r="H1481" s="10"/>
      <c r="I1481" s="69"/>
      <c r="J1481" s="69"/>
      <c r="K1481" s="69"/>
      <c r="L1481" s="69"/>
      <c r="M1481" s="55">
        <v>7.3</v>
      </c>
      <c r="N1481" s="10">
        <v>120000</v>
      </c>
      <c r="O1481" s="69"/>
      <c r="P1481" s="69"/>
      <c r="Q1481" s="69"/>
      <c r="R1481" s="67"/>
    </row>
    <row r="1482" spans="1:18" s="6" customFormat="1" ht="27.75" customHeight="1" x14ac:dyDescent="0.35">
      <c r="A1482" s="231">
        <v>6</v>
      </c>
      <c r="B1482" s="20" t="s">
        <v>1540</v>
      </c>
      <c r="C1482" s="332">
        <v>120000</v>
      </c>
      <c r="D1482" s="23">
        <v>120000</v>
      </c>
      <c r="E1482" s="10"/>
      <c r="F1482" s="10"/>
      <c r="G1482" s="10"/>
      <c r="H1482" s="10"/>
      <c r="I1482" s="10"/>
      <c r="J1482" s="10"/>
      <c r="K1482" s="69"/>
      <c r="L1482" s="69"/>
      <c r="M1482" s="69"/>
      <c r="N1482" s="69"/>
      <c r="O1482" s="69"/>
      <c r="P1482" s="69"/>
      <c r="Q1482" s="69"/>
      <c r="R1482" s="42"/>
    </row>
    <row r="1483" spans="1:18" ht="27.75" customHeight="1" x14ac:dyDescent="0.35">
      <c r="A1483" s="231">
        <v>7</v>
      </c>
      <c r="B1483" s="20" t="s">
        <v>1539</v>
      </c>
      <c r="C1483" s="332">
        <v>150000</v>
      </c>
      <c r="D1483" s="10"/>
      <c r="E1483" s="10"/>
      <c r="F1483" s="10"/>
      <c r="G1483" s="10"/>
      <c r="H1483" s="10"/>
      <c r="I1483" s="10">
        <v>447.7</v>
      </c>
      <c r="J1483" s="23">
        <v>150000</v>
      </c>
      <c r="K1483" s="69"/>
      <c r="L1483" s="69"/>
      <c r="M1483" s="69"/>
      <c r="N1483" s="69"/>
      <c r="O1483" s="69"/>
      <c r="P1483" s="69"/>
      <c r="Q1483" s="69"/>
      <c r="R1483" s="67"/>
    </row>
    <row r="1484" spans="1:18" s="6" customFormat="1" ht="27" customHeight="1" x14ac:dyDescent="0.35">
      <c r="A1484" s="231">
        <v>8</v>
      </c>
      <c r="B1484" s="20" t="s">
        <v>1538</v>
      </c>
      <c r="C1484" s="332">
        <v>150000</v>
      </c>
      <c r="D1484" s="10"/>
      <c r="E1484" s="10"/>
      <c r="F1484" s="10"/>
      <c r="G1484" s="10"/>
      <c r="H1484" s="10"/>
      <c r="I1484" s="10">
        <v>50.5</v>
      </c>
      <c r="J1484" s="23">
        <v>150000</v>
      </c>
      <c r="K1484" s="69"/>
      <c r="L1484" s="69"/>
      <c r="M1484" s="69"/>
      <c r="N1484" s="69"/>
      <c r="O1484" s="69"/>
      <c r="P1484" s="69"/>
      <c r="Q1484" s="69"/>
      <c r="R1484" s="42"/>
    </row>
    <row r="1485" spans="1:18" s="6" customFormat="1" ht="27.75" customHeight="1" x14ac:dyDescent="0.3">
      <c r="A1485" s="414" t="s">
        <v>145</v>
      </c>
      <c r="B1485" s="415"/>
      <c r="C1485" s="152">
        <f>SUM(C1486:C1490)</f>
        <v>3600000</v>
      </c>
      <c r="D1485" s="68">
        <f t="shared" ref="D1485:Q1485" si="170">SUM(D1486:D1490)</f>
        <v>100000</v>
      </c>
      <c r="E1485" s="68">
        <f t="shared" si="170"/>
        <v>0</v>
      </c>
      <c r="F1485" s="68">
        <f t="shared" si="170"/>
        <v>0</v>
      </c>
      <c r="G1485" s="68">
        <f t="shared" si="170"/>
        <v>1030</v>
      </c>
      <c r="H1485" s="68">
        <f t="shared" si="170"/>
        <v>1600000</v>
      </c>
      <c r="I1485" s="68">
        <f t="shared" si="170"/>
        <v>0</v>
      </c>
      <c r="J1485" s="68">
        <f t="shared" si="170"/>
        <v>0</v>
      </c>
      <c r="K1485" s="68">
        <f t="shared" si="170"/>
        <v>531</v>
      </c>
      <c r="L1485" s="68">
        <f t="shared" si="170"/>
        <v>1900000</v>
      </c>
      <c r="M1485" s="68">
        <f t="shared" si="170"/>
        <v>0</v>
      </c>
      <c r="N1485" s="68">
        <f t="shared" si="170"/>
        <v>0</v>
      </c>
      <c r="O1485" s="68">
        <f t="shared" si="170"/>
        <v>0</v>
      </c>
      <c r="P1485" s="68">
        <f t="shared" si="170"/>
        <v>0</v>
      </c>
      <c r="Q1485" s="68">
        <f t="shared" si="170"/>
        <v>0</v>
      </c>
      <c r="R1485" s="42"/>
    </row>
    <row r="1486" spans="1:18" s="6" customFormat="1" ht="37.5" customHeight="1" x14ac:dyDescent="0.35">
      <c r="A1486" s="13">
        <v>1</v>
      </c>
      <c r="B1486" s="20" t="s">
        <v>1210</v>
      </c>
      <c r="C1486" s="332">
        <v>600000</v>
      </c>
      <c r="D1486" s="10"/>
      <c r="E1486" s="10"/>
      <c r="F1486" s="10"/>
      <c r="G1486" s="10">
        <v>250</v>
      </c>
      <c r="H1486" s="23">
        <v>600000</v>
      </c>
      <c r="I1486" s="69"/>
      <c r="J1486" s="69"/>
      <c r="K1486" s="69"/>
      <c r="L1486" s="69"/>
      <c r="M1486" s="69"/>
      <c r="N1486" s="69"/>
      <c r="O1486" s="69"/>
      <c r="P1486" s="69"/>
      <c r="Q1486" s="69"/>
      <c r="R1486" s="42"/>
    </row>
    <row r="1487" spans="1:18" s="6" customFormat="1" ht="37.5" customHeight="1" x14ac:dyDescent="0.35">
      <c r="A1487" s="13">
        <v>2</v>
      </c>
      <c r="B1487" s="20" t="s">
        <v>1209</v>
      </c>
      <c r="C1487" s="332">
        <v>600000</v>
      </c>
      <c r="D1487" s="10"/>
      <c r="E1487" s="10"/>
      <c r="F1487" s="10"/>
      <c r="G1487" s="10">
        <v>250</v>
      </c>
      <c r="H1487" s="23">
        <v>600000</v>
      </c>
      <c r="I1487" s="69"/>
      <c r="J1487" s="69"/>
      <c r="K1487" s="69"/>
      <c r="L1487" s="69"/>
      <c r="M1487" s="69"/>
      <c r="N1487" s="69"/>
      <c r="O1487" s="69"/>
      <c r="P1487" s="69"/>
      <c r="Q1487" s="69"/>
      <c r="R1487" s="42"/>
    </row>
    <row r="1488" spans="1:18" s="6" customFormat="1" ht="37.5" customHeight="1" x14ac:dyDescent="0.35">
      <c r="A1488" s="13">
        <v>3</v>
      </c>
      <c r="B1488" s="20" t="s">
        <v>1208</v>
      </c>
      <c r="C1488" s="332">
        <v>400000</v>
      </c>
      <c r="D1488" s="10"/>
      <c r="E1488" s="10"/>
      <c r="F1488" s="10"/>
      <c r="G1488" s="10">
        <v>530</v>
      </c>
      <c r="H1488" s="23">
        <v>400000</v>
      </c>
      <c r="I1488" s="69"/>
      <c r="J1488" s="69"/>
      <c r="K1488" s="69"/>
      <c r="L1488" s="69"/>
      <c r="M1488" s="69"/>
      <c r="N1488" s="69"/>
      <c r="O1488" s="69"/>
      <c r="P1488" s="69"/>
      <c r="Q1488" s="69"/>
      <c r="R1488" s="42"/>
    </row>
    <row r="1489" spans="1:36" s="6" customFormat="1" ht="24" customHeight="1" x14ac:dyDescent="0.35">
      <c r="A1489" s="13">
        <v>4</v>
      </c>
      <c r="B1489" s="20" t="s">
        <v>1537</v>
      </c>
      <c r="C1489" s="332">
        <v>100000</v>
      </c>
      <c r="D1489" s="23">
        <v>100000</v>
      </c>
      <c r="E1489" s="10"/>
      <c r="F1489" s="10"/>
      <c r="G1489" s="10"/>
      <c r="H1489" s="10"/>
      <c r="I1489" s="69"/>
      <c r="J1489" s="69"/>
      <c r="K1489" s="69"/>
      <c r="L1489" s="69"/>
      <c r="M1489" s="69"/>
      <c r="N1489" s="69"/>
      <c r="O1489" s="69"/>
      <c r="P1489" s="69"/>
      <c r="Q1489" s="69"/>
      <c r="R1489" s="42"/>
    </row>
    <row r="1490" spans="1:36" s="6" customFormat="1" ht="37.5" customHeight="1" x14ac:dyDescent="0.35">
      <c r="A1490" s="13">
        <v>5</v>
      </c>
      <c r="B1490" s="20" t="s">
        <v>1743</v>
      </c>
      <c r="C1490" s="332">
        <v>1900000</v>
      </c>
      <c r="D1490" s="10"/>
      <c r="E1490" s="10"/>
      <c r="F1490" s="10"/>
      <c r="G1490" s="10"/>
      <c r="H1490" s="10"/>
      <c r="I1490" s="55"/>
      <c r="J1490" s="55"/>
      <c r="K1490" s="55">
        <v>531</v>
      </c>
      <c r="L1490" s="55">
        <v>1900000</v>
      </c>
      <c r="M1490" s="69"/>
      <c r="N1490" s="69"/>
      <c r="O1490" s="69"/>
      <c r="P1490" s="69"/>
      <c r="Q1490" s="69"/>
      <c r="R1490" s="42"/>
    </row>
    <row r="1491" spans="1:36" s="6" customFormat="1" ht="27.75" customHeight="1" x14ac:dyDescent="0.3">
      <c r="A1491" s="9">
        <v>39</v>
      </c>
      <c r="B1491" s="16" t="s">
        <v>97</v>
      </c>
      <c r="C1491" s="152">
        <f>C1492+C1494+C1496</f>
        <v>794488.42999999993</v>
      </c>
      <c r="D1491" s="68">
        <f t="shared" ref="D1491:Q1491" si="171">D1492+D1494+D1496</f>
        <v>381380</v>
      </c>
      <c r="E1491" s="68">
        <f t="shared" si="171"/>
        <v>0</v>
      </c>
      <c r="F1491" s="68">
        <f t="shared" si="171"/>
        <v>0</v>
      </c>
      <c r="G1491" s="68">
        <f>G1492+G1494+G1496</f>
        <v>271.5</v>
      </c>
      <c r="H1491" s="68">
        <f t="shared" si="171"/>
        <v>413108.43</v>
      </c>
      <c r="I1491" s="68">
        <f t="shared" si="171"/>
        <v>0</v>
      </c>
      <c r="J1491" s="68">
        <f t="shared" si="171"/>
        <v>0</v>
      </c>
      <c r="K1491" s="68">
        <f t="shared" si="171"/>
        <v>0</v>
      </c>
      <c r="L1491" s="68">
        <f t="shared" si="171"/>
        <v>0</v>
      </c>
      <c r="M1491" s="68">
        <f t="shared" si="171"/>
        <v>0</v>
      </c>
      <c r="N1491" s="68">
        <f t="shared" si="171"/>
        <v>0</v>
      </c>
      <c r="O1491" s="68">
        <f t="shared" si="171"/>
        <v>0</v>
      </c>
      <c r="P1491" s="68">
        <f t="shared" si="171"/>
        <v>0</v>
      </c>
      <c r="Q1491" s="68">
        <f t="shared" si="171"/>
        <v>0</v>
      </c>
      <c r="R1491" s="42"/>
    </row>
    <row r="1492" spans="1:36" ht="29.25" customHeight="1" x14ac:dyDescent="0.35">
      <c r="A1492" s="391" t="s">
        <v>1325</v>
      </c>
      <c r="C1492" s="368">
        <f>C1493</f>
        <v>187630</v>
      </c>
      <c r="D1492" s="233">
        <f t="shared" ref="D1492:Q1492" si="172">D1493</f>
        <v>187630</v>
      </c>
      <c r="E1492" s="233">
        <f t="shared" si="172"/>
        <v>0</v>
      </c>
      <c r="F1492" s="233">
        <f t="shared" si="172"/>
        <v>0</v>
      </c>
      <c r="G1492" s="233">
        <f t="shared" si="172"/>
        <v>0</v>
      </c>
      <c r="H1492" s="233">
        <f t="shared" si="172"/>
        <v>0</v>
      </c>
      <c r="I1492" s="233">
        <f t="shared" si="172"/>
        <v>0</v>
      </c>
      <c r="J1492" s="233">
        <f t="shared" si="172"/>
        <v>0</v>
      </c>
      <c r="K1492" s="233">
        <f t="shared" si="172"/>
        <v>0</v>
      </c>
      <c r="L1492" s="233">
        <f t="shared" si="172"/>
        <v>0</v>
      </c>
      <c r="M1492" s="233">
        <f t="shared" si="172"/>
        <v>0</v>
      </c>
      <c r="N1492" s="233">
        <f t="shared" si="172"/>
        <v>0</v>
      </c>
      <c r="O1492" s="233">
        <f t="shared" si="172"/>
        <v>0</v>
      </c>
      <c r="P1492" s="233">
        <f t="shared" si="172"/>
        <v>0</v>
      </c>
      <c r="Q1492" s="233">
        <f t="shared" si="172"/>
        <v>0</v>
      </c>
      <c r="R1492" s="67"/>
    </row>
    <row r="1493" spans="1:36" ht="39.75" customHeight="1" x14ac:dyDescent="0.35">
      <c r="A1493" s="392">
        <v>1</v>
      </c>
      <c r="B1493" s="129" t="s">
        <v>1345</v>
      </c>
      <c r="C1493" s="369">
        <f>D1493</f>
        <v>187630</v>
      </c>
      <c r="D1493" s="139">
        <v>187630</v>
      </c>
      <c r="E1493" s="139"/>
      <c r="F1493" s="139"/>
      <c r="G1493" s="139"/>
      <c r="H1493" s="139"/>
      <c r="I1493" s="139"/>
      <c r="J1493" s="139"/>
      <c r="K1493" s="139"/>
      <c r="L1493" s="139"/>
      <c r="M1493" s="139"/>
      <c r="N1493" s="139"/>
      <c r="O1493" s="139"/>
      <c r="P1493" s="234"/>
      <c r="Q1493" s="139"/>
      <c r="R1493" s="67"/>
    </row>
    <row r="1494" spans="1:36" ht="21" customHeight="1" x14ac:dyDescent="0.35">
      <c r="A1494" s="16" t="s">
        <v>1326</v>
      </c>
      <c r="C1494" s="370">
        <f>C1495</f>
        <v>413108.43</v>
      </c>
      <c r="D1494" s="68">
        <f t="shared" ref="D1494:Q1494" si="173">D1495</f>
        <v>0</v>
      </c>
      <c r="E1494" s="68">
        <f t="shared" si="173"/>
        <v>0</v>
      </c>
      <c r="F1494" s="68">
        <f t="shared" si="173"/>
        <v>0</v>
      </c>
      <c r="G1494" s="68">
        <f t="shared" si="173"/>
        <v>271.5</v>
      </c>
      <c r="H1494" s="68">
        <f t="shared" si="173"/>
        <v>413108.43</v>
      </c>
      <c r="I1494" s="68">
        <f t="shared" si="173"/>
        <v>0</v>
      </c>
      <c r="J1494" s="68">
        <f t="shared" si="173"/>
        <v>0</v>
      </c>
      <c r="K1494" s="68">
        <f t="shared" si="173"/>
        <v>0</v>
      </c>
      <c r="L1494" s="68">
        <f t="shared" si="173"/>
        <v>0</v>
      </c>
      <c r="M1494" s="68">
        <f t="shared" si="173"/>
        <v>0</v>
      </c>
      <c r="N1494" s="68">
        <f t="shared" si="173"/>
        <v>0</v>
      </c>
      <c r="O1494" s="68">
        <f t="shared" si="173"/>
        <v>0</v>
      </c>
      <c r="P1494" s="68">
        <f t="shared" si="173"/>
        <v>0</v>
      </c>
      <c r="Q1494" s="68">
        <f t="shared" si="173"/>
        <v>0</v>
      </c>
      <c r="R1494" s="67"/>
    </row>
    <row r="1495" spans="1:36" ht="36" x14ac:dyDescent="0.35">
      <c r="A1495" s="235">
        <v>1</v>
      </c>
      <c r="B1495" s="118" t="s">
        <v>1344</v>
      </c>
      <c r="C1495" s="236">
        <v>413108.43</v>
      </c>
      <c r="D1495" s="55"/>
      <c r="E1495" s="55"/>
      <c r="F1495" s="55"/>
      <c r="G1495" s="55">
        <v>271.5</v>
      </c>
      <c r="H1495" s="55">
        <v>413108.43</v>
      </c>
      <c r="I1495" s="55"/>
      <c r="J1495" s="55"/>
      <c r="K1495" s="55"/>
      <c r="L1495" s="55"/>
      <c r="M1495" s="55"/>
      <c r="N1495" s="55"/>
      <c r="O1495" s="55"/>
      <c r="P1495" s="55"/>
      <c r="Q1495" s="55"/>
      <c r="R1495" s="67"/>
    </row>
    <row r="1496" spans="1:36" x14ac:dyDescent="0.35">
      <c r="A1496" s="320" t="s">
        <v>1327</v>
      </c>
      <c r="C1496" s="237">
        <v>193750</v>
      </c>
      <c r="D1496" s="141">
        <v>193750</v>
      </c>
      <c r="E1496" s="141">
        <v>0</v>
      </c>
      <c r="F1496" s="141">
        <v>0</v>
      </c>
      <c r="G1496" s="141">
        <v>0</v>
      </c>
      <c r="H1496" s="141">
        <v>0</v>
      </c>
      <c r="I1496" s="141">
        <v>0</v>
      </c>
      <c r="J1496" s="141">
        <v>0</v>
      </c>
      <c r="K1496" s="141">
        <v>0</v>
      </c>
      <c r="L1496" s="141">
        <v>0</v>
      </c>
      <c r="M1496" s="141">
        <v>0</v>
      </c>
      <c r="N1496" s="141">
        <v>0</v>
      </c>
      <c r="O1496" s="141">
        <v>0</v>
      </c>
      <c r="P1496" s="141">
        <v>0</v>
      </c>
      <c r="Q1496" s="141">
        <v>0</v>
      </c>
      <c r="R1496" s="67"/>
    </row>
    <row r="1497" spans="1:36" ht="42.75" customHeight="1" x14ac:dyDescent="0.35">
      <c r="A1497" s="13">
        <v>1</v>
      </c>
      <c r="B1497" s="238" t="s">
        <v>1343</v>
      </c>
      <c r="C1497" s="236">
        <v>193750</v>
      </c>
      <c r="D1497" s="55">
        <v>193750</v>
      </c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67"/>
    </row>
    <row r="1498" spans="1:36" s="58" customFormat="1" ht="27.75" customHeight="1" x14ac:dyDescent="0.3">
      <c r="A1498" s="9">
        <v>40</v>
      </c>
      <c r="B1498" s="16" t="s">
        <v>98</v>
      </c>
      <c r="C1498" s="152">
        <f>C1499+C1505+C1531</f>
        <v>119881359.3</v>
      </c>
      <c r="D1498" s="68">
        <f t="shared" ref="D1498:Q1498" si="174">D1499+D1505+D1531</f>
        <v>41016330.299999997</v>
      </c>
      <c r="E1498" s="68">
        <f t="shared" si="174"/>
        <v>0</v>
      </c>
      <c r="F1498" s="68">
        <f t="shared" si="174"/>
        <v>0</v>
      </c>
      <c r="G1498" s="68">
        <f t="shared" si="174"/>
        <v>6251</v>
      </c>
      <c r="H1498" s="68">
        <f t="shared" si="174"/>
        <v>9570251</v>
      </c>
      <c r="I1498" s="68">
        <f t="shared" si="174"/>
        <v>12505.4</v>
      </c>
      <c r="J1498" s="68">
        <f t="shared" si="174"/>
        <v>4094927</v>
      </c>
      <c r="K1498" s="68">
        <f t="shared" si="174"/>
        <v>98227.8</v>
      </c>
      <c r="L1498" s="68">
        <f t="shared" si="174"/>
        <v>15080470</v>
      </c>
      <c r="M1498" s="68">
        <f t="shared" si="174"/>
        <v>9603.2000000000007</v>
      </c>
      <c r="N1498" s="68">
        <f t="shared" si="174"/>
        <v>6213359</v>
      </c>
      <c r="O1498" s="68">
        <f t="shared" si="174"/>
        <v>96730.8</v>
      </c>
      <c r="P1498" s="68">
        <f t="shared" si="174"/>
        <v>35725984</v>
      </c>
      <c r="Q1498" s="68">
        <f t="shared" si="174"/>
        <v>8180038</v>
      </c>
      <c r="R1498" s="206"/>
      <c r="S1498" s="91"/>
      <c r="T1498" s="91"/>
      <c r="U1498" s="91"/>
      <c r="V1498" s="91"/>
      <c r="W1498" s="91"/>
      <c r="X1498" s="91"/>
      <c r="Y1498" s="91"/>
      <c r="Z1498" s="91"/>
      <c r="AA1498" s="91"/>
      <c r="AB1498" s="91"/>
      <c r="AC1498" s="91"/>
      <c r="AD1498" s="91"/>
      <c r="AE1498" s="91"/>
      <c r="AF1498" s="91"/>
      <c r="AG1498" s="91"/>
      <c r="AH1498" s="91"/>
      <c r="AI1498" s="91"/>
      <c r="AJ1498" s="91"/>
    </row>
    <row r="1499" spans="1:36" s="58" customFormat="1" ht="22.5" customHeight="1" x14ac:dyDescent="0.3">
      <c r="A1499" s="113" t="s">
        <v>1454</v>
      </c>
      <c r="B1499" s="114"/>
      <c r="C1499" s="371">
        <f>SUM(C1500:C1504)</f>
        <v>6646048</v>
      </c>
      <c r="D1499" s="115">
        <f t="shared" ref="D1499:Q1499" si="175">SUM(D1500:D1504)</f>
        <v>0</v>
      </c>
      <c r="E1499" s="115">
        <f t="shared" si="175"/>
        <v>0</v>
      </c>
      <c r="F1499" s="115">
        <f t="shared" si="175"/>
        <v>0</v>
      </c>
      <c r="G1499" s="115">
        <f t="shared" si="175"/>
        <v>1530</v>
      </c>
      <c r="H1499" s="115">
        <f>SUM(H1500:H1504)</f>
        <v>2565379</v>
      </c>
      <c r="I1499" s="115">
        <f t="shared" si="175"/>
        <v>0</v>
      </c>
      <c r="J1499" s="115">
        <f t="shared" si="175"/>
        <v>0</v>
      </c>
      <c r="K1499" s="115">
        <f t="shared" si="175"/>
        <v>0</v>
      </c>
      <c r="L1499" s="115">
        <f t="shared" si="175"/>
        <v>0</v>
      </c>
      <c r="M1499" s="115">
        <f t="shared" si="175"/>
        <v>0</v>
      </c>
      <c r="N1499" s="115">
        <f t="shared" si="175"/>
        <v>0</v>
      </c>
      <c r="O1499" s="115">
        <f t="shared" si="175"/>
        <v>0</v>
      </c>
      <c r="P1499" s="115">
        <f t="shared" si="175"/>
        <v>0</v>
      </c>
      <c r="Q1499" s="115">
        <f t="shared" si="175"/>
        <v>4080669</v>
      </c>
      <c r="R1499" s="206"/>
      <c r="S1499" s="92"/>
      <c r="T1499" s="93"/>
      <c r="U1499" s="92"/>
      <c r="V1499" s="92"/>
      <c r="W1499" s="92"/>
      <c r="X1499" s="92"/>
      <c r="Y1499" s="92"/>
      <c r="Z1499" s="92"/>
      <c r="AA1499" s="92"/>
      <c r="AB1499" s="92"/>
      <c r="AC1499" s="92"/>
      <c r="AD1499" s="92"/>
      <c r="AE1499" s="92"/>
      <c r="AF1499" s="92"/>
      <c r="AG1499" s="92"/>
      <c r="AH1499" s="92"/>
      <c r="AI1499" s="92"/>
      <c r="AJ1499" s="91"/>
    </row>
    <row r="1500" spans="1:36" s="6" customFormat="1" ht="27.75" customHeight="1" x14ac:dyDescent="0.35">
      <c r="A1500" s="116">
        <v>1</v>
      </c>
      <c r="B1500" s="117" t="s">
        <v>1457</v>
      </c>
      <c r="C1500" s="372">
        <f>D1500+H1500+J1500+L1500+N1500+P1500+Q1500</f>
        <v>1409459</v>
      </c>
      <c r="D1500" s="104"/>
      <c r="E1500" s="104"/>
      <c r="F1500" s="104"/>
      <c r="G1500" s="104">
        <v>920</v>
      </c>
      <c r="H1500" s="104">
        <v>1409459</v>
      </c>
      <c r="I1500" s="104"/>
      <c r="J1500" s="104"/>
      <c r="K1500" s="104"/>
      <c r="L1500" s="104"/>
      <c r="M1500" s="104"/>
      <c r="N1500" s="104"/>
      <c r="O1500" s="104"/>
      <c r="P1500" s="104"/>
      <c r="Q1500" s="55"/>
      <c r="R1500" s="42"/>
      <c r="S1500" s="94"/>
      <c r="T1500" s="95"/>
      <c r="U1500" s="94"/>
      <c r="V1500" s="94"/>
      <c r="W1500" s="94"/>
      <c r="X1500" s="94"/>
      <c r="Y1500" s="94"/>
      <c r="Z1500" s="94"/>
      <c r="AA1500" s="94"/>
      <c r="AB1500" s="94"/>
      <c r="AC1500" s="94"/>
      <c r="AD1500" s="94"/>
      <c r="AE1500" s="94"/>
      <c r="AF1500" s="94"/>
      <c r="AG1500" s="94"/>
      <c r="AH1500" s="94"/>
      <c r="AI1500" s="94"/>
      <c r="AJ1500" s="50"/>
    </row>
    <row r="1501" spans="1:36" s="6" customFormat="1" ht="24" customHeight="1" x14ac:dyDescent="0.35">
      <c r="A1501" s="116">
        <v>2</v>
      </c>
      <c r="B1501" s="117" t="s">
        <v>304</v>
      </c>
      <c r="C1501" s="372">
        <f t="shared" ref="C1501:C1557" si="176">D1501+F1501+H1501+J1501+L1501+N1501+P1501+Q1501</f>
        <v>535791</v>
      </c>
      <c r="D1501" s="104"/>
      <c r="E1501" s="104"/>
      <c r="F1501" s="104"/>
      <c r="G1501" s="104">
        <v>360</v>
      </c>
      <c r="H1501" s="104">
        <v>535791</v>
      </c>
      <c r="I1501" s="104"/>
      <c r="J1501" s="104"/>
      <c r="K1501" s="104"/>
      <c r="L1501" s="104"/>
      <c r="M1501" s="104"/>
      <c r="N1501" s="104"/>
      <c r="O1501" s="104"/>
      <c r="P1501" s="104"/>
      <c r="Q1501" s="104"/>
      <c r="R1501" s="42"/>
      <c r="S1501" s="94"/>
      <c r="T1501" s="95"/>
      <c r="U1501" s="94"/>
      <c r="V1501" s="94"/>
      <c r="W1501" s="94"/>
      <c r="X1501" s="94"/>
      <c r="Y1501" s="94"/>
      <c r="Z1501" s="94"/>
      <c r="AA1501" s="94"/>
      <c r="AB1501" s="94"/>
      <c r="AC1501" s="94"/>
      <c r="AD1501" s="94"/>
      <c r="AE1501" s="94"/>
      <c r="AF1501" s="94"/>
      <c r="AG1501" s="94"/>
      <c r="AH1501" s="94"/>
      <c r="AI1501" s="94"/>
      <c r="AJ1501" s="50"/>
    </row>
    <row r="1502" spans="1:36" s="6" customFormat="1" ht="25.5" customHeight="1" x14ac:dyDescent="0.35">
      <c r="A1502" s="116">
        <v>3</v>
      </c>
      <c r="B1502" s="117" t="s">
        <v>306</v>
      </c>
      <c r="C1502" s="372">
        <f>D1502+H1502+J1502+L1502+N1502+P1502+Q1502</f>
        <v>620129</v>
      </c>
      <c r="D1502" s="104"/>
      <c r="E1502" s="104"/>
      <c r="F1502" s="104" t="s">
        <v>138</v>
      </c>
      <c r="G1502" s="104">
        <v>250</v>
      </c>
      <c r="H1502" s="104">
        <v>620129</v>
      </c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42"/>
      <c r="S1502" s="94"/>
      <c r="T1502" s="95"/>
      <c r="U1502" s="94"/>
      <c r="V1502" s="94"/>
      <c r="W1502" s="94"/>
      <c r="X1502" s="94"/>
      <c r="Y1502" s="94"/>
      <c r="Z1502" s="94"/>
      <c r="AA1502" s="94"/>
      <c r="AB1502" s="94"/>
      <c r="AC1502" s="94"/>
      <c r="AD1502" s="94"/>
      <c r="AE1502" s="94"/>
      <c r="AF1502" s="94"/>
      <c r="AG1502" s="94"/>
      <c r="AH1502" s="94"/>
      <c r="AI1502" s="94"/>
      <c r="AJ1502" s="50"/>
    </row>
    <row r="1503" spans="1:36" s="6" customFormat="1" ht="27.75" customHeight="1" x14ac:dyDescent="0.35">
      <c r="A1503" s="116">
        <v>4</v>
      </c>
      <c r="B1503" s="117" t="s">
        <v>1430</v>
      </c>
      <c r="C1503" s="372">
        <f t="shared" si="176"/>
        <v>2033609</v>
      </c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>
        <v>2033609</v>
      </c>
      <c r="R1503" s="42"/>
      <c r="S1503" s="94"/>
      <c r="T1503" s="95"/>
      <c r="U1503" s="94"/>
      <c r="V1503" s="94"/>
      <c r="W1503" s="94"/>
      <c r="X1503" s="94"/>
      <c r="Y1503" s="94"/>
      <c r="Z1503" s="94"/>
      <c r="AA1503" s="94"/>
      <c r="AB1503" s="94"/>
      <c r="AC1503" s="94"/>
      <c r="AD1503" s="94"/>
      <c r="AE1503" s="94"/>
      <c r="AF1503" s="94"/>
      <c r="AG1503" s="94"/>
      <c r="AH1503" s="94"/>
      <c r="AI1503" s="94"/>
      <c r="AJ1503" s="50"/>
    </row>
    <row r="1504" spans="1:36" s="58" customFormat="1" ht="28.5" customHeight="1" x14ac:dyDescent="0.35">
      <c r="A1504" s="116">
        <v>5</v>
      </c>
      <c r="B1504" s="117" t="s">
        <v>1423</v>
      </c>
      <c r="C1504" s="372">
        <f t="shared" si="176"/>
        <v>2047060</v>
      </c>
      <c r="D1504" s="104"/>
      <c r="E1504" s="104"/>
      <c r="F1504" s="104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  <c r="Q1504" s="104">
        <v>2047060</v>
      </c>
      <c r="R1504" s="206"/>
      <c r="S1504" s="465"/>
      <c r="T1504" s="465"/>
      <c r="U1504" s="465"/>
      <c r="V1504" s="465"/>
      <c r="W1504" s="465"/>
      <c r="X1504" s="465"/>
      <c r="Y1504" s="465"/>
      <c r="Z1504" s="465"/>
      <c r="AA1504" s="465"/>
      <c r="AB1504" s="465"/>
      <c r="AC1504" s="465"/>
      <c r="AD1504" s="465"/>
      <c r="AE1504" s="465"/>
      <c r="AF1504" s="465"/>
      <c r="AG1504" s="465"/>
      <c r="AH1504" s="465"/>
      <c r="AI1504" s="465"/>
      <c r="AJ1504" s="91"/>
    </row>
    <row r="1505" spans="1:36" s="6" customFormat="1" ht="22.5" customHeight="1" x14ac:dyDescent="0.35">
      <c r="A1505" s="113" t="s">
        <v>1455</v>
      </c>
      <c r="B1505" s="114"/>
      <c r="C1505" s="371">
        <f>SUM(C1506:C1530)</f>
        <v>54086448.299999997</v>
      </c>
      <c r="D1505" s="115">
        <f t="shared" ref="D1505:Q1505" si="177">SUM(D1506:D1530)</f>
        <v>22925915.300000001</v>
      </c>
      <c r="E1505" s="115">
        <f t="shared" si="177"/>
        <v>0</v>
      </c>
      <c r="F1505" s="115">
        <f t="shared" si="177"/>
        <v>0</v>
      </c>
      <c r="G1505" s="115">
        <f t="shared" si="177"/>
        <v>2116</v>
      </c>
      <c r="H1505" s="115">
        <f t="shared" si="177"/>
        <v>3149261</v>
      </c>
      <c r="I1505" s="115">
        <f t="shared" si="177"/>
        <v>7956.4</v>
      </c>
      <c r="J1505" s="115">
        <f t="shared" si="177"/>
        <v>1844535</v>
      </c>
      <c r="K1505" s="115">
        <f t="shared" si="177"/>
        <v>57046.8</v>
      </c>
      <c r="L1505" s="115">
        <f t="shared" si="177"/>
        <v>5258412</v>
      </c>
      <c r="M1505" s="115">
        <f t="shared" si="177"/>
        <v>5936.2000000000007</v>
      </c>
      <c r="N1505" s="115">
        <f t="shared" si="177"/>
        <v>4332985</v>
      </c>
      <c r="O1505" s="115">
        <f t="shared" si="177"/>
        <v>57046.8</v>
      </c>
      <c r="P1505" s="115">
        <f t="shared" si="177"/>
        <v>12475971</v>
      </c>
      <c r="Q1505" s="115">
        <f t="shared" si="177"/>
        <v>4099369</v>
      </c>
      <c r="R1505" s="42"/>
      <c r="S1505" s="94"/>
      <c r="T1505" s="95"/>
      <c r="U1505" s="94"/>
      <c r="V1505" s="94"/>
      <c r="W1505" s="94"/>
      <c r="X1505" s="94"/>
      <c r="Y1505" s="94"/>
      <c r="Z1505" s="94"/>
      <c r="AA1505" s="94"/>
      <c r="AB1505" s="94"/>
      <c r="AC1505" s="94"/>
      <c r="AD1505" s="94"/>
      <c r="AE1505" s="94"/>
      <c r="AF1505" s="94"/>
      <c r="AG1505" s="94"/>
      <c r="AH1505" s="94"/>
      <c r="AI1505" s="94"/>
      <c r="AJ1505" s="50"/>
    </row>
    <row r="1506" spans="1:36" s="6" customFormat="1" ht="30" customHeight="1" x14ac:dyDescent="0.35">
      <c r="A1506" s="116">
        <v>1</v>
      </c>
      <c r="B1506" s="117" t="s">
        <v>1536</v>
      </c>
      <c r="C1506" s="281">
        <f t="shared" si="176"/>
        <v>3942914</v>
      </c>
      <c r="D1506" s="104"/>
      <c r="E1506" s="104"/>
      <c r="F1506" s="104"/>
      <c r="G1506" s="104">
        <v>660</v>
      </c>
      <c r="H1506" s="104">
        <v>982284</v>
      </c>
      <c r="I1506" s="104">
        <v>660</v>
      </c>
      <c r="J1506" s="104">
        <v>241465</v>
      </c>
      <c r="K1506" s="104">
        <v>5558</v>
      </c>
      <c r="L1506" s="104">
        <v>597229</v>
      </c>
      <c r="M1506" s="104">
        <v>303</v>
      </c>
      <c r="N1506" s="104">
        <v>627842</v>
      </c>
      <c r="O1506" s="104">
        <v>5558</v>
      </c>
      <c r="P1506" s="104">
        <v>1494094</v>
      </c>
      <c r="Q1506" s="104"/>
      <c r="R1506" s="42"/>
      <c r="S1506" s="94"/>
      <c r="T1506" s="95"/>
      <c r="U1506" s="96"/>
      <c r="V1506" s="96"/>
      <c r="W1506" s="89"/>
      <c r="X1506" s="96"/>
      <c r="Y1506" s="96"/>
      <c r="Z1506" s="96"/>
      <c r="AA1506" s="89"/>
      <c r="AB1506" s="96"/>
      <c r="AC1506" s="89"/>
      <c r="AD1506" s="96"/>
      <c r="AE1506" s="89"/>
      <c r="AF1506" s="96"/>
      <c r="AG1506" s="89"/>
      <c r="AH1506" s="96"/>
      <c r="AI1506" s="96"/>
      <c r="AJ1506" s="50"/>
    </row>
    <row r="1507" spans="1:36" s="6" customFormat="1" ht="30" customHeight="1" x14ac:dyDescent="0.35">
      <c r="A1507" s="116">
        <v>2</v>
      </c>
      <c r="B1507" s="117" t="s">
        <v>297</v>
      </c>
      <c r="C1507" s="281">
        <f t="shared" si="176"/>
        <v>828349</v>
      </c>
      <c r="D1507" s="104">
        <v>828349</v>
      </c>
      <c r="E1507" s="104"/>
      <c r="F1507" s="104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  <c r="Q1507" s="104"/>
      <c r="R1507" s="42"/>
      <c r="S1507" s="94"/>
      <c r="T1507" s="95"/>
      <c r="U1507" s="96"/>
      <c r="V1507" s="96"/>
      <c r="W1507" s="89"/>
      <c r="X1507" s="96"/>
      <c r="Y1507" s="96"/>
      <c r="Z1507" s="96"/>
      <c r="AA1507" s="89"/>
      <c r="AB1507" s="96"/>
      <c r="AC1507" s="89"/>
      <c r="AD1507" s="96"/>
      <c r="AE1507" s="89"/>
      <c r="AF1507" s="96"/>
      <c r="AG1507" s="89"/>
      <c r="AH1507" s="96"/>
      <c r="AI1507" s="96"/>
      <c r="AJ1507" s="50"/>
    </row>
    <row r="1508" spans="1:36" s="6" customFormat="1" ht="30" customHeight="1" x14ac:dyDescent="0.35">
      <c r="A1508" s="116">
        <v>3</v>
      </c>
      <c r="B1508" s="117" t="s">
        <v>1535</v>
      </c>
      <c r="C1508" s="281">
        <f t="shared" si="176"/>
        <v>1069449</v>
      </c>
      <c r="D1508" s="104">
        <v>1069449</v>
      </c>
      <c r="E1508" s="104"/>
      <c r="F1508" s="104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  <c r="Q1508" s="104"/>
      <c r="R1508" s="42"/>
      <c r="S1508" s="94"/>
      <c r="T1508" s="95"/>
      <c r="U1508" s="96"/>
      <c r="V1508" s="96"/>
      <c r="W1508" s="89"/>
      <c r="X1508" s="96"/>
      <c r="Y1508" s="96"/>
      <c r="Z1508" s="96"/>
      <c r="AA1508" s="89"/>
      <c r="AB1508" s="96"/>
      <c r="AC1508" s="89"/>
      <c r="AD1508" s="96"/>
      <c r="AE1508" s="89"/>
      <c r="AF1508" s="96"/>
      <c r="AG1508" s="89"/>
      <c r="AH1508" s="96"/>
      <c r="AI1508" s="96"/>
      <c r="AJ1508" s="50"/>
    </row>
    <row r="1509" spans="1:36" s="6" customFormat="1" ht="30" customHeight="1" x14ac:dyDescent="0.35">
      <c r="A1509" s="116">
        <v>4</v>
      </c>
      <c r="B1509" s="117" t="s">
        <v>1534</v>
      </c>
      <c r="C1509" s="281">
        <f t="shared" si="176"/>
        <v>806016</v>
      </c>
      <c r="D1509" s="104">
        <v>806016</v>
      </c>
      <c r="E1509" s="104"/>
      <c r="F1509" s="104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42"/>
      <c r="S1509" s="94"/>
      <c r="T1509" s="95"/>
      <c r="U1509" s="96"/>
      <c r="V1509" s="96"/>
      <c r="W1509" s="89"/>
      <c r="X1509" s="96"/>
      <c r="Y1509" s="96"/>
      <c r="Z1509" s="96"/>
      <c r="AA1509" s="89"/>
      <c r="AB1509" s="96"/>
      <c r="AC1509" s="89"/>
      <c r="AD1509" s="96"/>
      <c r="AE1509" s="89"/>
      <c r="AF1509" s="96"/>
      <c r="AG1509" s="89"/>
      <c r="AH1509" s="96"/>
      <c r="AI1509" s="96"/>
      <c r="AJ1509" s="50"/>
    </row>
    <row r="1510" spans="1:36" s="6" customFormat="1" ht="30" customHeight="1" x14ac:dyDescent="0.35">
      <c r="A1510" s="116">
        <v>5</v>
      </c>
      <c r="B1510" s="117" t="s">
        <v>1533</v>
      </c>
      <c r="C1510" s="281">
        <f t="shared" si="176"/>
        <v>1840025</v>
      </c>
      <c r="D1510" s="104">
        <v>1840025</v>
      </c>
      <c r="E1510" s="104"/>
      <c r="F1510" s="104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  <c r="Q1510" s="104"/>
      <c r="R1510" s="42"/>
      <c r="S1510" s="94"/>
      <c r="T1510" s="95"/>
      <c r="U1510" s="96"/>
      <c r="V1510" s="96"/>
      <c r="W1510" s="89"/>
      <c r="X1510" s="96"/>
      <c r="Y1510" s="96"/>
      <c r="Z1510" s="96"/>
      <c r="AA1510" s="89"/>
      <c r="AB1510" s="96"/>
      <c r="AC1510" s="89"/>
      <c r="AD1510" s="96"/>
      <c r="AE1510" s="89"/>
      <c r="AF1510" s="96"/>
      <c r="AG1510" s="89"/>
      <c r="AH1510" s="96"/>
      <c r="AI1510" s="96"/>
      <c r="AJ1510" s="50"/>
    </row>
    <row r="1511" spans="1:36" s="79" customFormat="1" ht="30" customHeight="1" x14ac:dyDescent="0.35">
      <c r="A1511" s="116">
        <v>6</v>
      </c>
      <c r="B1511" s="117" t="s">
        <v>1532</v>
      </c>
      <c r="C1511" s="281">
        <f t="shared" si="176"/>
        <v>818211</v>
      </c>
      <c r="D1511" s="104">
        <v>818211</v>
      </c>
      <c r="E1511" s="104"/>
      <c r="F1511" s="104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  <c r="Q1511" s="104"/>
      <c r="R1511" s="43"/>
      <c r="S1511" s="94"/>
      <c r="T1511" s="95"/>
      <c r="U1511" s="96"/>
      <c r="V1511" s="96"/>
      <c r="W1511" s="89"/>
      <c r="X1511" s="96"/>
      <c r="Y1511" s="96"/>
      <c r="Z1511" s="96"/>
      <c r="AA1511" s="89"/>
      <c r="AB1511" s="96"/>
      <c r="AC1511" s="89"/>
      <c r="AD1511" s="96"/>
      <c r="AE1511" s="89"/>
      <c r="AF1511" s="96"/>
      <c r="AG1511" s="89"/>
      <c r="AH1511" s="96"/>
      <c r="AI1511" s="96"/>
      <c r="AJ1511" s="97"/>
    </row>
    <row r="1512" spans="1:36" s="6" customFormat="1" ht="30" customHeight="1" x14ac:dyDescent="0.35">
      <c r="A1512" s="116">
        <v>7</v>
      </c>
      <c r="B1512" s="117" t="s">
        <v>298</v>
      </c>
      <c r="C1512" s="281">
        <f t="shared" si="176"/>
        <v>938174</v>
      </c>
      <c r="D1512" s="104"/>
      <c r="E1512" s="104"/>
      <c r="F1512" s="104"/>
      <c r="G1512" s="104"/>
      <c r="H1512" s="104"/>
      <c r="I1512" s="104">
        <v>440</v>
      </c>
      <c r="J1512" s="104">
        <v>52806</v>
      </c>
      <c r="K1512" s="104">
        <v>2211</v>
      </c>
      <c r="L1512" s="104">
        <v>653343</v>
      </c>
      <c r="M1512" s="104">
        <v>221</v>
      </c>
      <c r="N1512" s="104">
        <v>68652</v>
      </c>
      <c r="O1512" s="104">
        <v>2211</v>
      </c>
      <c r="P1512" s="104">
        <v>163373</v>
      </c>
      <c r="Q1512" s="104"/>
      <c r="R1512" s="42"/>
      <c r="S1512" s="94"/>
      <c r="T1512" s="95"/>
      <c r="U1512" s="96"/>
      <c r="V1512" s="96"/>
      <c r="W1512" s="96"/>
      <c r="X1512" s="96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50"/>
    </row>
    <row r="1513" spans="1:36" s="6" customFormat="1" ht="30" customHeight="1" x14ac:dyDescent="0.35">
      <c r="A1513" s="116">
        <v>8</v>
      </c>
      <c r="B1513" s="117" t="s">
        <v>1531</v>
      </c>
      <c r="C1513" s="281">
        <f>D1513</f>
        <v>555632</v>
      </c>
      <c r="D1513" s="104">
        <v>555632</v>
      </c>
      <c r="E1513" s="104"/>
      <c r="F1513" s="104" t="s">
        <v>138</v>
      </c>
      <c r="G1513" s="104" t="s">
        <v>138</v>
      </c>
      <c r="H1513" s="104" t="s">
        <v>138</v>
      </c>
      <c r="I1513" s="104"/>
      <c r="J1513" s="104" t="s">
        <v>138</v>
      </c>
      <c r="K1513" s="104"/>
      <c r="L1513" s="104" t="s">
        <v>138</v>
      </c>
      <c r="M1513" s="104"/>
      <c r="N1513" s="104" t="s">
        <v>138</v>
      </c>
      <c r="O1513" s="104"/>
      <c r="P1513" s="104" t="s">
        <v>138</v>
      </c>
      <c r="Q1513" s="104" t="s">
        <v>138</v>
      </c>
      <c r="R1513" s="42"/>
      <c r="S1513" s="94"/>
      <c r="T1513" s="95"/>
      <c r="U1513" s="94"/>
      <c r="V1513" s="96"/>
      <c r="W1513" s="89"/>
      <c r="X1513" s="96"/>
      <c r="Y1513" s="96"/>
      <c r="Z1513" s="96"/>
      <c r="AA1513" s="89"/>
      <c r="AB1513" s="96"/>
      <c r="AC1513" s="89"/>
      <c r="AD1513" s="96"/>
      <c r="AE1513" s="89"/>
      <c r="AF1513" s="96"/>
      <c r="AG1513" s="89"/>
      <c r="AH1513" s="96"/>
      <c r="AI1513" s="96"/>
      <c r="AJ1513" s="50"/>
    </row>
    <row r="1514" spans="1:36" s="6" customFormat="1" ht="30" customHeight="1" x14ac:dyDescent="0.35">
      <c r="A1514" s="116">
        <v>9</v>
      </c>
      <c r="B1514" s="117" t="s">
        <v>1530</v>
      </c>
      <c r="C1514" s="281">
        <f t="shared" si="176"/>
        <v>687950</v>
      </c>
      <c r="D1514" s="104">
        <v>687950</v>
      </c>
      <c r="E1514" s="104"/>
      <c r="F1514" s="104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  <c r="Q1514" s="104"/>
      <c r="R1514" s="42"/>
      <c r="S1514" s="94"/>
      <c r="T1514" s="95"/>
      <c r="U1514" s="94"/>
      <c r="V1514" s="96"/>
      <c r="W1514" s="89"/>
      <c r="X1514" s="96"/>
      <c r="Y1514" s="96"/>
      <c r="Z1514" s="96"/>
      <c r="AA1514" s="89"/>
      <c r="AB1514" s="96"/>
      <c r="AC1514" s="89"/>
      <c r="AD1514" s="96"/>
      <c r="AE1514" s="89"/>
      <c r="AF1514" s="96"/>
      <c r="AG1514" s="89"/>
      <c r="AH1514" s="96"/>
      <c r="AI1514" s="96"/>
      <c r="AJ1514" s="50"/>
    </row>
    <row r="1515" spans="1:36" s="6" customFormat="1" ht="30" customHeight="1" x14ac:dyDescent="0.35">
      <c r="A1515" s="116">
        <v>10</v>
      </c>
      <c r="B1515" s="117" t="s">
        <v>1529</v>
      </c>
      <c r="C1515" s="281">
        <f>D1515</f>
        <v>493483</v>
      </c>
      <c r="D1515" s="104">
        <v>493483</v>
      </c>
      <c r="E1515" s="104"/>
      <c r="F1515" s="104" t="s">
        <v>138</v>
      </c>
      <c r="G1515" s="104" t="s">
        <v>138</v>
      </c>
      <c r="H1515" s="104" t="s">
        <v>138</v>
      </c>
      <c r="I1515" s="104"/>
      <c r="J1515" s="104" t="s">
        <v>138</v>
      </c>
      <c r="K1515" s="104"/>
      <c r="L1515" s="104" t="s">
        <v>138</v>
      </c>
      <c r="M1515" s="104"/>
      <c r="N1515" s="104" t="s">
        <v>138</v>
      </c>
      <c r="O1515" s="104"/>
      <c r="P1515" s="104" t="s">
        <v>138</v>
      </c>
      <c r="Q1515" s="104" t="s">
        <v>138</v>
      </c>
      <c r="R1515" s="42"/>
      <c r="S1515" s="94"/>
      <c r="T1515" s="95"/>
      <c r="U1515" s="96"/>
      <c r="V1515" s="96"/>
      <c r="W1515" s="89"/>
      <c r="X1515" s="96"/>
      <c r="Y1515" s="96"/>
      <c r="Z1515" s="96"/>
      <c r="AA1515" s="89"/>
      <c r="AB1515" s="96"/>
      <c r="AC1515" s="89"/>
      <c r="AD1515" s="96"/>
      <c r="AE1515" s="89"/>
      <c r="AF1515" s="96"/>
      <c r="AG1515" s="89"/>
      <c r="AH1515" s="96"/>
      <c r="AI1515" s="96"/>
      <c r="AJ1515" s="50"/>
    </row>
    <row r="1516" spans="1:36" s="6" customFormat="1" ht="30" customHeight="1" x14ac:dyDescent="0.35">
      <c r="A1516" s="116">
        <v>11</v>
      </c>
      <c r="B1516" s="117" t="s">
        <v>1528</v>
      </c>
      <c r="C1516" s="281">
        <f t="shared" si="176"/>
        <v>657625</v>
      </c>
      <c r="D1516" s="104">
        <v>657625</v>
      </c>
      <c r="E1516" s="104"/>
      <c r="F1516" s="104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42"/>
      <c r="S1516" s="94"/>
      <c r="T1516" s="95"/>
      <c r="U1516" s="96"/>
      <c r="V1516" s="96"/>
      <c r="W1516" s="89"/>
      <c r="X1516" s="96"/>
      <c r="Y1516" s="96"/>
      <c r="Z1516" s="96"/>
      <c r="AA1516" s="94"/>
      <c r="AB1516" s="94"/>
      <c r="AC1516" s="94"/>
      <c r="AD1516" s="94"/>
      <c r="AE1516" s="94"/>
      <c r="AF1516" s="94"/>
      <c r="AG1516" s="94"/>
      <c r="AH1516" s="94"/>
      <c r="AI1516" s="94"/>
      <c r="AJ1516" s="50"/>
    </row>
    <row r="1517" spans="1:36" s="6" customFormat="1" ht="27.75" customHeight="1" x14ac:dyDescent="0.35">
      <c r="A1517" s="116">
        <v>12</v>
      </c>
      <c r="B1517" s="117" t="s">
        <v>1458</v>
      </c>
      <c r="C1517" s="281">
        <f>D1517+F1517+H1517+J1517+L1517+N1517+P1517+Q1517</f>
        <v>4104730</v>
      </c>
      <c r="D1517" s="104">
        <v>2474633</v>
      </c>
      <c r="E1517" s="104"/>
      <c r="F1517" s="104"/>
      <c r="G1517" s="104"/>
      <c r="H1517" s="104"/>
      <c r="I1517" s="104">
        <v>1044.2</v>
      </c>
      <c r="J1517" s="104">
        <v>243579</v>
      </c>
      <c r="K1517" s="104">
        <v>6116.4</v>
      </c>
      <c r="L1517" s="104">
        <v>602459</v>
      </c>
      <c r="M1517" s="104">
        <v>1019.4</v>
      </c>
      <c r="N1517" s="104">
        <v>633341</v>
      </c>
      <c r="O1517" s="104">
        <v>6116.4</v>
      </c>
      <c r="P1517" s="104">
        <v>150718</v>
      </c>
      <c r="Q1517" s="104"/>
      <c r="R1517" s="42"/>
      <c r="S1517" s="94"/>
      <c r="T1517" s="95"/>
      <c r="U1517" s="94"/>
      <c r="V1517" s="94"/>
      <c r="W1517" s="94"/>
      <c r="X1517" s="94"/>
      <c r="Y1517" s="94"/>
      <c r="Z1517" s="94"/>
      <c r="AA1517" s="94"/>
      <c r="AB1517" s="94"/>
      <c r="AC1517" s="94"/>
      <c r="AD1517" s="94"/>
      <c r="AE1517" s="94"/>
      <c r="AF1517" s="94"/>
      <c r="AG1517" s="94"/>
      <c r="AH1517" s="94"/>
      <c r="AI1517" s="94"/>
      <c r="AJ1517" s="50"/>
    </row>
    <row r="1518" spans="1:36" s="6" customFormat="1" ht="27.75" customHeight="1" x14ac:dyDescent="0.35">
      <c r="A1518" s="116">
        <v>13</v>
      </c>
      <c r="B1518" s="117" t="s">
        <v>1435</v>
      </c>
      <c r="C1518" s="281">
        <f t="shared" si="176"/>
        <v>7223721</v>
      </c>
      <c r="D1518" s="104">
        <v>2474633</v>
      </c>
      <c r="E1518" s="104"/>
      <c r="F1518" s="104"/>
      <c r="G1518" s="104"/>
      <c r="H1518" s="104"/>
      <c r="I1518" s="104">
        <v>1044.2</v>
      </c>
      <c r="J1518" s="104">
        <v>243579</v>
      </c>
      <c r="K1518" s="104">
        <v>6116.4</v>
      </c>
      <c r="L1518" s="104">
        <v>602459</v>
      </c>
      <c r="M1518" s="104">
        <v>1019.4</v>
      </c>
      <c r="N1518" s="104">
        <v>633341</v>
      </c>
      <c r="O1518" s="104">
        <v>6116.4</v>
      </c>
      <c r="P1518" s="104">
        <v>150718</v>
      </c>
      <c r="Q1518" s="104">
        <v>3118991</v>
      </c>
      <c r="R1518" s="42"/>
      <c r="S1518" s="94"/>
      <c r="T1518" s="95"/>
      <c r="U1518" s="94"/>
      <c r="V1518" s="94"/>
      <c r="W1518" s="94"/>
      <c r="X1518" s="94"/>
      <c r="Y1518" s="94"/>
      <c r="Z1518" s="94"/>
      <c r="AA1518" s="94"/>
      <c r="AB1518" s="94"/>
      <c r="AC1518" s="94"/>
      <c r="AD1518" s="94"/>
      <c r="AE1518" s="94"/>
      <c r="AF1518" s="94"/>
      <c r="AG1518" s="94"/>
      <c r="AH1518" s="94"/>
      <c r="AI1518" s="94"/>
      <c r="AJ1518" s="50"/>
    </row>
    <row r="1519" spans="1:36" s="6" customFormat="1" ht="27.75" customHeight="1" x14ac:dyDescent="0.35">
      <c r="A1519" s="116">
        <v>14</v>
      </c>
      <c r="B1519" s="117" t="s">
        <v>1436</v>
      </c>
      <c r="C1519" s="281">
        <f>D1519+J1519+L1519+N1519+P1519</f>
        <v>5461201.2999999998</v>
      </c>
      <c r="D1519" s="104">
        <v>2474633.2999999998</v>
      </c>
      <c r="E1519" s="104"/>
      <c r="F1519" s="104"/>
      <c r="G1519" s="104"/>
      <c r="H1519" s="104"/>
      <c r="I1519" s="104">
        <v>843</v>
      </c>
      <c r="J1519" s="104">
        <v>243579</v>
      </c>
      <c r="K1519" s="104">
        <v>8430</v>
      </c>
      <c r="L1519" s="104">
        <v>602459</v>
      </c>
      <c r="M1519" s="104">
        <v>1019.4</v>
      </c>
      <c r="N1519" s="104">
        <v>633341</v>
      </c>
      <c r="O1519" s="104">
        <v>8430</v>
      </c>
      <c r="P1519" s="104">
        <v>1507189</v>
      </c>
      <c r="Q1519" s="104"/>
      <c r="R1519" s="42"/>
      <c r="S1519" s="94"/>
      <c r="T1519" s="95"/>
      <c r="U1519" s="94"/>
      <c r="V1519" s="94"/>
      <c r="W1519" s="94"/>
      <c r="X1519" s="94"/>
      <c r="Y1519" s="94"/>
      <c r="Z1519" s="94"/>
      <c r="AA1519" s="94"/>
      <c r="AB1519" s="94"/>
      <c r="AC1519" s="94"/>
      <c r="AD1519" s="94"/>
      <c r="AE1519" s="94"/>
      <c r="AF1519" s="94"/>
      <c r="AG1519" s="94"/>
      <c r="AH1519" s="94"/>
      <c r="AI1519" s="94"/>
      <c r="AJ1519" s="50"/>
    </row>
    <row r="1520" spans="1:36" s="6" customFormat="1" ht="27.75" customHeight="1" x14ac:dyDescent="0.35">
      <c r="A1520" s="116">
        <v>15</v>
      </c>
      <c r="B1520" s="117" t="s">
        <v>1457</v>
      </c>
      <c r="C1520" s="281">
        <f>D1520+J1520+L1520+N1520+P1520</f>
        <v>6138919</v>
      </c>
      <c r="D1520" s="104">
        <v>1857746</v>
      </c>
      <c r="E1520" s="104"/>
      <c r="F1520" s="104"/>
      <c r="G1520" s="104"/>
      <c r="H1520" s="104"/>
      <c r="I1520" s="104">
        <v>840</v>
      </c>
      <c r="J1520" s="104">
        <v>100356</v>
      </c>
      <c r="K1520" s="104">
        <v>5268</v>
      </c>
      <c r="L1520" s="104">
        <v>155678</v>
      </c>
      <c r="M1520" s="104">
        <v>421</v>
      </c>
      <c r="N1520" s="104">
        <v>130781</v>
      </c>
      <c r="O1520" s="104">
        <v>5268</v>
      </c>
      <c r="P1520" s="104">
        <v>3894358</v>
      </c>
      <c r="Q1520" s="104"/>
      <c r="R1520" s="42"/>
      <c r="S1520" s="94"/>
      <c r="T1520" s="95"/>
      <c r="U1520" s="94"/>
      <c r="V1520" s="94"/>
      <c r="W1520" s="94"/>
      <c r="X1520" s="94"/>
      <c r="Y1520" s="94"/>
      <c r="Z1520" s="94"/>
      <c r="AA1520" s="94"/>
      <c r="AB1520" s="94"/>
      <c r="AC1520" s="94"/>
      <c r="AD1520" s="94"/>
      <c r="AE1520" s="94"/>
      <c r="AF1520" s="94"/>
      <c r="AG1520" s="94"/>
      <c r="AH1520" s="94"/>
      <c r="AI1520" s="94"/>
      <c r="AJ1520" s="50"/>
    </row>
    <row r="1521" spans="1:36" s="6" customFormat="1" ht="27.75" customHeight="1" x14ac:dyDescent="0.35">
      <c r="A1521" s="116">
        <v>16</v>
      </c>
      <c r="B1521" s="117" t="s">
        <v>308</v>
      </c>
      <c r="C1521" s="281">
        <f t="shared" si="176"/>
        <v>214565</v>
      </c>
      <c r="D1521" s="104">
        <v>214565</v>
      </c>
      <c r="E1521" s="104"/>
      <c r="F1521" s="104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42"/>
      <c r="S1521" s="94"/>
      <c r="T1521" s="95"/>
      <c r="U1521" s="94"/>
      <c r="V1521" s="94"/>
      <c r="W1521" s="94"/>
      <c r="X1521" s="94"/>
      <c r="Y1521" s="94"/>
      <c r="Z1521" s="94"/>
      <c r="AA1521" s="94"/>
      <c r="AB1521" s="94"/>
      <c r="AC1521" s="94"/>
      <c r="AD1521" s="94"/>
      <c r="AE1521" s="94"/>
      <c r="AF1521" s="94"/>
      <c r="AG1521" s="94"/>
      <c r="AH1521" s="94"/>
      <c r="AI1521" s="94"/>
      <c r="AJ1521" s="50"/>
    </row>
    <row r="1522" spans="1:36" s="6" customFormat="1" ht="27.75" customHeight="1" x14ac:dyDescent="0.35">
      <c r="A1522" s="116">
        <v>17</v>
      </c>
      <c r="B1522" s="117" t="s">
        <v>309</v>
      </c>
      <c r="C1522" s="281">
        <f t="shared" si="176"/>
        <v>382048</v>
      </c>
      <c r="D1522" s="104">
        <v>336482</v>
      </c>
      <c r="E1522" s="104"/>
      <c r="F1522" s="104"/>
      <c r="G1522" s="104" t="s">
        <v>138</v>
      </c>
      <c r="H1522" s="104"/>
      <c r="I1522" s="104">
        <v>229</v>
      </c>
      <c r="J1522" s="104">
        <v>45566</v>
      </c>
      <c r="K1522" s="104" t="s">
        <v>138</v>
      </c>
      <c r="L1522" s="104"/>
      <c r="M1522" s="104" t="s">
        <v>138</v>
      </c>
      <c r="N1522" s="104"/>
      <c r="O1522" s="104" t="s">
        <v>138</v>
      </c>
      <c r="P1522" s="104"/>
      <c r="Q1522" s="104"/>
      <c r="R1522" s="42"/>
      <c r="S1522" s="94"/>
      <c r="T1522" s="95"/>
      <c r="U1522" s="94"/>
      <c r="V1522" s="94"/>
      <c r="W1522" s="94"/>
      <c r="X1522" s="94"/>
      <c r="Y1522" s="94"/>
      <c r="Z1522" s="94"/>
      <c r="AA1522" s="94"/>
      <c r="AB1522" s="94"/>
      <c r="AC1522" s="94"/>
      <c r="AD1522" s="94"/>
      <c r="AE1522" s="94"/>
      <c r="AF1522" s="94"/>
      <c r="AG1522" s="94"/>
      <c r="AH1522" s="94"/>
      <c r="AI1522" s="94"/>
      <c r="AJ1522" s="50"/>
    </row>
    <row r="1523" spans="1:36" s="6" customFormat="1" ht="27.75" customHeight="1" x14ac:dyDescent="0.35">
      <c r="A1523" s="116">
        <v>18</v>
      </c>
      <c r="B1523" s="117" t="s">
        <v>310</v>
      </c>
      <c r="C1523" s="281">
        <f t="shared" si="176"/>
        <v>420723</v>
      </c>
      <c r="D1523" s="104">
        <v>370509</v>
      </c>
      <c r="E1523" s="104"/>
      <c r="F1523" s="104"/>
      <c r="G1523" s="104"/>
      <c r="H1523" s="104"/>
      <c r="I1523" s="104">
        <v>252</v>
      </c>
      <c r="J1523" s="104">
        <v>50214</v>
      </c>
      <c r="K1523" s="104"/>
      <c r="L1523" s="104"/>
      <c r="M1523" s="104"/>
      <c r="N1523" s="104"/>
      <c r="O1523" s="104"/>
      <c r="P1523" s="104"/>
      <c r="Q1523" s="104"/>
      <c r="R1523" s="42"/>
      <c r="S1523" s="94"/>
      <c r="T1523" s="95"/>
      <c r="U1523" s="94"/>
      <c r="V1523" s="94"/>
      <c r="W1523" s="94"/>
      <c r="X1523" s="94"/>
      <c r="Y1523" s="94"/>
      <c r="Z1523" s="94"/>
      <c r="AA1523" s="94"/>
      <c r="AB1523" s="94"/>
      <c r="AC1523" s="94"/>
      <c r="AD1523" s="94"/>
      <c r="AE1523" s="94"/>
      <c r="AF1523" s="94"/>
      <c r="AG1523" s="94"/>
      <c r="AH1523" s="94"/>
      <c r="AI1523" s="94"/>
      <c r="AJ1523" s="50"/>
    </row>
    <row r="1524" spans="1:36" s="6" customFormat="1" ht="27.75" customHeight="1" x14ac:dyDescent="0.35">
      <c r="A1524" s="116">
        <v>19</v>
      </c>
      <c r="B1524" s="117" t="s">
        <v>306</v>
      </c>
      <c r="C1524" s="281">
        <f t="shared" si="176"/>
        <v>1232843</v>
      </c>
      <c r="D1524" s="104">
        <v>324757</v>
      </c>
      <c r="E1524" s="104"/>
      <c r="F1524" s="104"/>
      <c r="G1524" s="104"/>
      <c r="H1524" s="104"/>
      <c r="I1524" s="104">
        <v>200</v>
      </c>
      <c r="J1524" s="104">
        <v>23894</v>
      </c>
      <c r="K1524" s="104">
        <v>820</v>
      </c>
      <c r="L1524" s="104">
        <v>242285</v>
      </c>
      <c r="M1524" s="104">
        <v>115</v>
      </c>
      <c r="N1524" s="104">
        <v>35724</v>
      </c>
      <c r="O1524" s="104">
        <v>820</v>
      </c>
      <c r="P1524" s="104">
        <v>606183</v>
      </c>
      <c r="Q1524" s="104"/>
      <c r="R1524" s="42"/>
      <c r="S1524" s="94"/>
      <c r="T1524" s="95"/>
      <c r="U1524" s="94"/>
      <c r="V1524" s="94"/>
      <c r="W1524" s="94"/>
      <c r="X1524" s="94"/>
      <c r="Y1524" s="94"/>
      <c r="Z1524" s="94"/>
      <c r="AA1524" s="94"/>
      <c r="AB1524" s="94"/>
      <c r="AC1524" s="94"/>
      <c r="AD1524" s="94"/>
      <c r="AE1524" s="94"/>
      <c r="AF1524" s="94"/>
      <c r="AG1524" s="94"/>
      <c r="AH1524" s="94"/>
      <c r="AI1524" s="94"/>
      <c r="AJ1524" s="50"/>
    </row>
    <row r="1525" spans="1:36" s="6" customFormat="1" ht="27.75" customHeight="1" x14ac:dyDescent="0.35">
      <c r="A1525" s="116">
        <v>20</v>
      </c>
      <c r="B1525" s="117" t="s">
        <v>304</v>
      </c>
      <c r="C1525" s="281">
        <f>D1525+F1525+H1525+J1525+L1525+N1525+P1525+Q1525</f>
        <v>2052458</v>
      </c>
      <c r="D1525" s="104">
        <v>482224</v>
      </c>
      <c r="E1525" s="104"/>
      <c r="F1525" s="104"/>
      <c r="G1525" s="104"/>
      <c r="H1525" s="104"/>
      <c r="I1525" s="104">
        <v>300</v>
      </c>
      <c r="J1525" s="104">
        <v>35842</v>
      </c>
      <c r="K1525" s="104">
        <v>1382</v>
      </c>
      <c r="L1525" s="104">
        <v>408376</v>
      </c>
      <c r="M1525" s="104">
        <v>336</v>
      </c>
      <c r="N1525" s="104">
        <v>104376</v>
      </c>
      <c r="O1525" s="104">
        <v>1382</v>
      </c>
      <c r="P1525" s="104">
        <v>1021640</v>
      </c>
      <c r="Q1525" s="104"/>
      <c r="R1525" s="42"/>
      <c r="S1525" s="94"/>
      <c r="T1525" s="95"/>
      <c r="U1525" s="94"/>
      <c r="V1525" s="94"/>
      <c r="W1525" s="94"/>
      <c r="X1525" s="94"/>
      <c r="Y1525" s="94"/>
      <c r="Z1525" s="94"/>
      <c r="AA1525" s="94"/>
      <c r="AB1525" s="94"/>
      <c r="AC1525" s="94"/>
      <c r="AD1525" s="94"/>
      <c r="AE1525" s="94"/>
      <c r="AF1525" s="94"/>
      <c r="AG1525" s="94"/>
      <c r="AH1525" s="94"/>
      <c r="AI1525" s="94"/>
      <c r="AJ1525" s="50"/>
    </row>
    <row r="1526" spans="1:36" s="6" customFormat="1" ht="27.75" customHeight="1" x14ac:dyDescent="0.35">
      <c r="A1526" s="116">
        <v>21</v>
      </c>
      <c r="B1526" s="117" t="s">
        <v>1429</v>
      </c>
      <c r="C1526" s="281">
        <f t="shared" si="176"/>
        <v>3991038</v>
      </c>
      <c r="D1526" s="104">
        <v>1131097</v>
      </c>
      <c r="E1526" s="104"/>
      <c r="F1526" s="104"/>
      <c r="G1526" s="104"/>
      <c r="H1526" s="104"/>
      <c r="I1526" s="104">
        <v>300</v>
      </c>
      <c r="J1526" s="104">
        <v>153295</v>
      </c>
      <c r="K1526" s="104">
        <v>6132</v>
      </c>
      <c r="L1526" s="104">
        <v>379152</v>
      </c>
      <c r="M1526" s="104">
        <v>260</v>
      </c>
      <c r="N1526" s="104">
        <v>398587</v>
      </c>
      <c r="O1526" s="104">
        <v>6132</v>
      </c>
      <c r="P1526" s="104">
        <v>948529</v>
      </c>
      <c r="Q1526" s="104">
        <v>980378</v>
      </c>
      <c r="R1526" s="42"/>
      <c r="S1526" s="94"/>
      <c r="T1526" s="95"/>
      <c r="U1526" s="94"/>
      <c r="V1526" s="94"/>
      <c r="W1526" s="94"/>
      <c r="X1526" s="94"/>
      <c r="Y1526" s="94"/>
      <c r="Z1526" s="94"/>
      <c r="AA1526" s="94"/>
      <c r="AB1526" s="94"/>
      <c r="AC1526" s="94"/>
      <c r="AD1526" s="94"/>
      <c r="AE1526" s="94"/>
      <c r="AF1526" s="94"/>
      <c r="AG1526" s="94"/>
      <c r="AH1526" s="94"/>
      <c r="AI1526" s="94"/>
      <c r="AJ1526" s="50"/>
    </row>
    <row r="1527" spans="1:36" s="6" customFormat="1" ht="27.75" customHeight="1" x14ac:dyDescent="0.35">
      <c r="A1527" s="116">
        <v>22</v>
      </c>
      <c r="B1527" s="117" t="s">
        <v>1425</v>
      </c>
      <c r="C1527" s="281">
        <f t="shared" si="176"/>
        <v>1672510</v>
      </c>
      <c r="D1527" s="104">
        <v>628358</v>
      </c>
      <c r="E1527" s="104"/>
      <c r="F1527" s="104"/>
      <c r="G1527" s="104"/>
      <c r="H1527" s="104"/>
      <c r="I1527" s="104">
        <v>428</v>
      </c>
      <c r="J1527" s="104">
        <v>85159</v>
      </c>
      <c r="K1527" s="104">
        <v>3564</v>
      </c>
      <c r="L1527" s="104">
        <v>210630</v>
      </c>
      <c r="M1527" s="104">
        <v>220</v>
      </c>
      <c r="N1527" s="104">
        <v>221427</v>
      </c>
      <c r="O1527" s="104">
        <v>3564</v>
      </c>
      <c r="P1527" s="104">
        <v>526936</v>
      </c>
      <c r="Q1527" s="104"/>
      <c r="R1527" s="42"/>
      <c r="S1527" s="94"/>
      <c r="T1527" s="95"/>
      <c r="U1527" s="94"/>
      <c r="V1527" s="94"/>
      <c r="W1527" s="94"/>
      <c r="X1527" s="94"/>
      <c r="Y1527" s="94"/>
      <c r="Z1527" s="94"/>
      <c r="AA1527" s="94"/>
      <c r="AB1527" s="94"/>
      <c r="AC1527" s="94"/>
      <c r="AD1527" s="94"/>
      <c r="AE1527" s="94"/>
      <c r="AF1527" s="94"/>
      <c r="AG1527" s="94"/>
      <c r="AH1527" s="94"/>
      <c r="AI1527" s="94"/>
      <c r="AJ1527" s="50"/>
    </row>
    <row r="1528" spans="1:36" s="90" customFormat="1" ht="27.75" customHeight="1" x14ac:dyDescent="0.35">
      <c r="A1528" s="116">
        <v>23</v>
      </c>
      <c r="B1528" s="117" t="s">
        <v>1426</v>
      </c>
      <c r="C1528" s="281">
        <f t="shared" si="176"/>
        <v>2358620</v>
      </c>
      <c r="D1528" s="104">
        <v>628358</v>
      </c>
      <c r="E1528" s="104"/>
      <c r="F1528" s="104"/>
      <c r="G1528" s="104">
        <v>461</v>
      </c>
      <c r="H1528" s="104">
        <v>686110</v>
      </c>
      <c r="I1528" s="104">
        <v>428</v>
      </c>
      <c r="J1528" s="104">
        <v>85159</v>
      </c>
      <c r="K1528" s="104">
        <v>3564</v>
      </c>
      <c r="L1528" s="104">
        <v>210630</v>
      </c>
      <c r="M1528" s="104">
        <v>220</v>
      </c>
      <c r="N1528" s="104">
        <v>221427</v>
      </c>
      <c r="O1528" s="104">
        <v>3564</v>
      </c>
      <c r="P1528" s="104">
        <v>526936</v>
      </c>
      <c r="Q1528" s="104"/>
      <c r="R1528" s="110"/>
      <c r="S1528" s="98"/>
      <c r="T1528" s="95"/>
      <c r="U1528" s="98"/>
      <c r="V1528" s="98"/>
      <c r="W1528" s="98"/>
      <c r="X1528" s="98"/>
      <c r="Y1528" s="98"/>
      <c r="Z1528" s="98"/>
      <c r="AA1528" s="95"/>
      <c r="AB1528" s="98"/>
      <c r="AC1528" s="98"/>
      <c r="AD1528" s="98"/>
      <c r="AE1528" s="98"/>
      <c r="AF1528" s="98"/>
      <c r="AG1528" s="98"/>
      <c r="AH1528" s="98"/>
      <c r="AI1528" s="98"/>
      <c r="AJ1528" s="99"/>
    </row>
    <row r="1529" spans="1:36" s="6" customFormat="1" ht="27.75" customHeight="1" x14ac:dyDescent="0.35">
      <c r="A1529" s="116">
        <v>24</v>
      </c>
      <c r="B1529" s="117" t="s">
        <v>1428</v>
      </c>
      <c r="C1529" s="281">
        <f t="shared" si="176"/>
        <v>2312482</v>
      </c>
      <c r="D1529" s="104">
        <v>628358</v>
      </c>
      <c r="E1529" s="104"/>
      <c r="F1529" s="104"/>
      <c r="G1529" s="104">
        <v>430</v>
      </c>
      <c r="H1529" s="104">
        <v>639972</v>
      </c>
      <c r="I1529" s="104">
        <v>428</v>
      </c>
      <c r="J1529" s="104">
        <v>85159</v>
      </c>
      <c r="K1529" s="104">
        <v>3564</v>
      </c>
      <c r="L1529" s="104">
        <v>210630</v>
      </c>
      <c r="M1529" s="104">
        <v>220</v>
      </c>
      <c r="N1529" s="104">
        <v>221427</v>
      </c>
      <c r="O1529" s="104">
        <v>3564</v>
      </c>
      <c r="P1529" s="104">
        <v>526936</v>
      </c>
      <c r="Q1529" s="104"/>
      <c r="R1529" s="42"/>
      <c r="S1529" s="94"/>
      <c r="T1529" s="460"/>
      <c r="U1529" s="460"/>
      <c r="V1529" s="460"/>
      <c r="W1529" s="460"/>
      <c r="X1529" s="460"/>
      <c r="Y1529" s="460"/>
      <c r="Z1529" s="460"/>
      <c r="AA1529" s="460"/>
      <c r="AB1529" s="460"/>
      <c r="AC1529" s="460"/>
      <c r="AD1529" s="460"/>
      <c r="AE1529" s="460"/>
      <c r="AF1529" s="460"/>
      <c r="AG1529" s="460"/>
      <c r="AH1529" s="460"/>
      <c r="AI1529" s="460"/>
      <c r="AJ1529" s="50"/>
    </row>
    <row r="1530" spans="1:36" s="6" customFormat="1" ht="22.5" customHeight="1" x14ac:dyDescent="0.25">
      <c r="A1530" s="116">
        <v>25</v>
      </c>
      <c r="B1530" s="117" t="s">
        <v>1424</v>
      </c>
      <c r="C1530" s="281">
        <f t="shared" si="176"/>
        <v>3882762</v>
      </c>
      <c r="D1530" s="104">
        <v>1142822</v>
      </c>
      <c r="E1530" s="104"/>
      <c r="F1530" s="104"/>
      <c r="G1530" s="104">
        <v>565</v>
      </c>
      <c r="H1530" s="104">
        <v>840895</v>
      </c>
      <c r="I1530" s="104">
        <v>520</v>
      </c>
      <c r="J1530" s="104">
        <v>154883</v>
      </c>
      <c r="K1530" s="104">
        <v>4321</v>
      </c>
      <c r="L1530" s="104">
        <v>383082</v>
      </c>
      <c r="M1530" s="104">
        <v>562</v>
      </c>
      <c r="N1530" s="104">
        <v>402719</v>
      </c>
      <c r="O1530" s="104">
        <v>4321</v>
      </c>
      <c r="P1530" s="104">
        <v>958361</v>
      </c>
      <c r="Q1530" s="104"/>
      <c r="R1530" s="42"/>
      <c r="S1530" s="461"/>
      <c r="T1530" s="462"/>
      <c r="U1530" s="463"/>
      <c r="V1530" s="463"/>
      <c r="W1530" s="464"/>
      <c r="X1530" s="463"/>
      <c r="Y1530" s="463"/>
      <c r="Z1530" s="463"/>
      <c r="AA1530" s="464"/>
      <c r="AB1530" s="463"/>
      <c r="AC1530" s="464"/>
      <c r="AD1530" s="463"/>
      <c r="AE1530" s="464"/>
      <c r="AF1530" s="463"/>
      <c r="AG1530" s="464"/>
      <c r="AH1530" s="463"/>
      <c r="AI1530" s="463"/>
      <c r="AJ1530" s="50"/>
    </row>
    <row r="1531" spans="1:36" s="6" customFormat="1" ht="22.5" customHeight="1" x14ac:dyDescent="0.3">
      <c r="A1531" s="113" t="s">
        <v>1456</v>
      </c>
      <c r="B1531" s="114"/>
      <c r="C1531" s="371">
        <f>SUM(C1532:C1557)</f>
        <v>59148863</v>
      </c>
      <c r="D1531" s="115">
        <f t="shared" ref="D1531:Q1531" si="178">SUM(D1532:D1557)</f>
        <v>18090415</v>
      </c>
      <c r="E1531" s="115">
        <f t="shared" si="178"/>
        <v>0</v>
      </c>
      <c r="F1531" s="115">
        <f t="shared" si="178"/>
        <v>0</v>
      </c>
      <c r="G1531" s="115">
        <f t="shared" si="178"/>
        <v>2605</v>
      </c>
      <c r="H1531" s="115">
        <f t="shared" si="178"/>
        <v>3855611</v>
      </c>
      <c r="I1531" s="115">
        <f t="shared" si="178"/>
        <v>4549</v>
      </c>
      <c r="J1531" s="115">
        <f t="shared" si="178"/>
        <v>2250392</v>
      </c>
      <c r="K1531" s="115">
        <f t="shared" si="178"/>
        <v>41181</v>
      </c>
      <c r="L1531" s="115">
        <f t="shared" si="178"/>
        <v>9822058</v>
      </c>
      <c r="M1531" s="115">
        <f t="shared" si="178"/>
        <v>3667</v>
      </c>
      <c r="N1531" s="115">
        <f t="shared" si="178"/>
        <v>1880374</v>
      </c>
      <c r="O1531" s="115">
        <f t="shared" si="178"/>
        <v>39684</v>
      </c>
      <c r="P1531" s="115">
        <f t="shared" si="178"/>
        <v>23250013</v>
      </c>
      <c r="Q1531" s="115">
        <f t="shared" si="178"/>
        <v>0</v>
      </c>
      <c r="R1531" s="42"/>
      <c r="S1531" s="461"/>
      <c r="T1531" s="462"/>
      <c r="U1531" s="463"/>
      <c r="V1531" s="463"/>
      <c r="W1531" s="464"/>
      <c r="X1531" s="463"/>
      <c r="Y1531" s="463"/>
      <c r="Z1531" s="463"/>
      <c r="AA1531" s="464"/>
      <c r="AB1531" s="463"/>
      <c r="AC1531" s="464"/>
      <c r="AD1531" s="463"/>
      <c r="AE1531" s="464"/>
      <c r="AF1531" s="463"/>
      <c r="AG1531" s="464"/>
      <c r="AH1531" s="463"/>
      <c r="AI1531" s="463"/>
      <c r="AJ1531" s="50"/>
    </row>
    <row r="1532" spans="1:36" s="6" customFormat="1" ht="27.75" customHeight="1" x14ac:dyDescent="0.35">
      <c r="A1532" s="116">
        <v>1</v>
      </c>
      <c r="B1532" s="118" t="s">
        <v>299</v>
      </c>
      <c r="C1532" s="281">
        <f t="shared" si="176"/>
        <v>517813</v>
      </c>
      <c r="D1532" s="104">
        <v>517813</v>
      </c>
      <c r="E1532" s="104"/>
      <c r="F1532" s="104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  <c r="Q1532" s="104"/>
      <c r="R1532" s="42"/>
      <c r="S1532" s="94"/>
      <c r="T1532" s="100"/>
      <c r="U1532" s="96"/>
      <c r="V1532" s="96"/>
      <c r="W1532" s="89"/>
      <c r="X1532" s="96"/>
      <c r="Y1532" s="96"/>
      <c r="Z1532" s="96"/>
      <c r="AA1532" s="89"/>
      <c r="AB1532" s="96"/>
      <c r="AC1532" s="89"/>
      <c r="AD1532" s="96"/>
      <c r="AE1532" s="89"/>
      <c r="AF1532" s="96"/>
      <c r="AG1532" s="89"/>
      <c r="AH1532" s="96"/>
      <c r="AI1532" s="96"/>
      <c r="AJ1532" s="50"/>
    </row>
    <row r="1533" spans="1:36" s="6" customFormat="1" ht="27.75" customHeight="1" x14ac:dyDescent="0.35">
      <c r="A1533" s="116">
        <v>2</v>
      </c>
      <c r="B1533" s="118" t="s">
        <v>300</v>
      </c>
      <c r="C1533" s="281">
        <f t="shared" si="176"/>
        <v>517813</v>
      </c>
      <c r="D1533" s="104">
        <v>517813</v>
      </c>
      <c r="E1533" s="104"/>
      <c r="F1533" s="104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  <c r="Q1533" s="104"/>
      <c r="R1533" s="42"/>
      <c r="S1533" s="94"/>
      <c r="T1533" s="100"/>
      <c r="U1533" s="96"/>
      <c r="V1533" s="96"/>
      <c r="W1533" s="89"/>
      <c r="X1533" s="96"/>
      <c r="Y1533" s="96"/>
      <c r="Z1533" s="96"/>
      <c r="AA1533" s="89"/>
      <c r="AB1533" s="96"/>
      <c r="AC1533" s="89"/>
      <c r="AD1533" s="96"/>
      <c r="AE1533" s="89"/>
      <c r="AF1533" s="96"/>
      <c r="AG1533" s="89"/>
      <c r="AH1533" s="96"/>
      <c r="AI1533" s="96"/>
      <c r="AJ1533" s="50"/>
    </row>
    <row r="1534" spans="1:36" s="6" customFormat="1" ht="27.75" customHeight="1" x14ac:dyDescent="0.35">
      <c r="A1534" s="116">
        <v>3</v>
      </c>
      <c r="B1534" s="118" t="s">
        <v>301</v>
      </c>
      <c r="C1534" s="281">
        <f t="shared" si="176"/>
        <v>517813</v>
      </c>
      <c r="D1534" s="104">
        <v>517813</v>
      </c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42"/>
      <c r="S1534" s="94"/>
      <c r="T1534" s="100"/>
      <c r="U1534" s="96"/>
      <c r="V1534" s="96"/>
      <c r="W1534" s="89"/>
      <c r="X1534" s="96"/>
      <c r="Y1534" s="96"/>
      <c r="Z1534" s="96"/>
      <c r="AA1534" s="89"/>
      <c r="AB1534" s="96"/>
      <c r="AC1534" s="89"/>
      <c r="AD1534" s="96"/>
      <c r="AE1534" s="89"/>
      <c r="AF1534" s="96"/>
      <c r="AG1534" s="89"/>
      <c r="AH1534" s="96"/>
      <c r="AI1534" s="96"/>
      <c r="AJ1534" s="50"/>
    </row>
    <row r="1535" spans="1:36" s="6" customFormat="1" ht="27.75" customHeight="1" x14ac:dyDescent="0.35">
      <c r="A1535" s="116">
        <v>4</v>
      </c>
      <c r="B1535" s="118" t="s">
        <v>302</v>
      </c>
      <c r="C1535" s="281">
        <f t="shared" si="176"/>
        <v>517813</v>
      </c>
      <c r="D1535" s="104">
        <v>517813</v>
      </c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42"/>
      <c r="S1535" s="94"/>
      <c r="T1535" s="100"/>
      <c r="U1535" s="96"/>
      <c r="V1535" s="96"/>
      <c r="W1535" s="89"/>
      <c r="X1535" s="96"/>
      <c r="Y1535" s="96"/>
      <c r="Z1535" s="96"/>
      <c r="AA1535" s="89"/>
      <c r="AB1535" s="96"/>
      <c r="AC1535" s="89"/>
      <c r="AD1535" s="96"/>
      <c r="AE1535" s="89"/>
      <c r="AF1535" s="96"/>
      <c r="AG1535" s="89"/>
      <c r="AH1535" s="96"/>
      <c r="AI1535" s="96"/>
      <c r="AJ1535" s="50"/>
    </row>
    <row r="1536" spans="1:36" s="6" customFormat="1" ht="27.75" customHeight="1" x14ac:dyDescent="0.35">
      <c r="A1536" s="116">
        <v>5</v>
      </c>
      <c r="B1536" s="118" t="s">
        <v>303</v>
      </c>
      <c r="C1536" s="281">
        <f t="shared" si="176"/>
        <v>1829185</v>
      </c>
      <c r="D1536" s="104">
        <v>1829185</v>
      </c>
      <c r="E1536" s="104"/>
      <c r="F1536" s="104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  <c r="Q1536" s="104"/>
      <c r="R1536" s="42"/>
      <c r="S1536" s="94"/>
      <c r="T1536" s="95"/>
      <c r="U1536" s="96"/>
      <c r="V1536" s="96"/>
      <c r="W1536" s="89"/>
      <c r="X1536" s="96"/>
      <c r="Y1536" s="94"/>
      <c r="Z1536" s="94"/>
      <c r="AA1536" s="94"/>
      <c r="AB1536" s="94"/>
      <c r="AC1536" s="94"/>
      <c r="AD1536" s="94"/>
      <c r="AE1536" s="94"/>
      <c r="AF1536" s="94"/>
      <c r="AG1536" s="94"/>
      <c r="AH1536" s="94"/>
      <c r="AI1536" s="96"/>
      <c r="AJ1536" s="50"/>
    </row>
    <row r="1537" spans="1:36" s="6" customFormat="1" ht="27.75" customHeight="1" x14ac:dyDescent="0.35">
      <c r="A1537" s="116">
        <v>6</v>
      </c>
      <c r="B1537" s="117" t="s">
        <v>306</v>
      </c>
      <c r="C1537" s="281">
        <f t="shared" si="176"/>
        <v>908409</v>
      </c>
      <c r="D1537" s="104">
        <v>324757</v>
      </c>
      <c r="E1537" s="104"/>
      <c r="F1537" s="104"/>
      <c r="G1537" s="104"/>
      <c r="H1537" s="104"/>
      <c r="I1537" s="104">
        <v>221</v>
      </c>
      <c r="J1537" s="104">
        <v>88011</v>
      </c>
      <c r="K1537" s="104">
        <v>925</v>
      </c>
      <c r="L1537" s="104">
        <v>108861</v>
      </c>
      <c r="M1537" s="104">
        <v>110</v>
      </c>
      <c r="N1537" s="104">
        <v>114441</v>
      </c>
      <c r="O1537" s="104">
        <v>925</v>
      </c>
      <c r="P1537" s="104">
        <v>272339</v>
      </c>
      <c r="Q1537" s="104"/>
      <c r="R1537" s="119"/>
      <c r="S1537" s="94"/>
      <c r="T1537" s="95"/>
      <c r="U1537" s="96"/>
      <c r="V1537" s="96"/>
      <c r="W1537" s="89"/>
      <c r="X1537" s="96"/>
      <c r="Y1537" s="94"/>
      <c r="Z1537" s="94"/>
      <c r="AA1537" s="94"/>
      <c r="AB1537" s="94"/>
      <c r="AC1537" s="94"/>
      <c r="AD1537" s="94"/>
      <c r="AE1537" s="94"/>
      <c r="AF1537" s="94"/>
      <c r="AG1537" s="94"/>
      <c r="AH1537" s="94"/>
      <c r="AI1537" s="96"/>
      <c r="AJ1537" s="50"/>
    </row>
    <row r="1538" spans="1:36" s="6" customFormat="1" ht="27.75" customHeight="1" x14ac:dyDescent="0.35">
      <c r="A1538" s="116">
        <v>7</v>
      </c>
      <c r="B1538" s="117" t="s">
        <v>1473</v>
      </c>
      <c r="C1538" s="281">
        <f t="shared" si="176"/>
        <v>1810712</v>
      </c>
      <c r="D1538" s="104">
        <v>680280</v>
      </c>
      <c r="E1538" s="104"/>
      <c r="F1538" s="104"/>
      <c r="G1538" s="104"/>
      <c r="H1538" s="104"/>
      <c r="I1538" s="104">
        <v>424</v>
      </c>
      <c r="J1538" s="104">
        <v>92196</v>
      </c>
      <c r="K1538" s="104">
        <v>2122</v>
      </c>
      <c r="L1538" s="104">
        <v>228035</v>
      </c>
      <c r="M1538" s="104">
        <v>232</v>
      </c>
      <c r="N1538" s="104">
        <v>239723</v>
      </c>
      <c r="O1538" s="104">
        <v>2122</v>
      </c>
      <c r="P1538" s="104">
        <v>570478</v>
      </c>
      <c r="Q1538" s="104"/>
      <c r="R1538" s="42"/>
      <c r="S1538" s="94"/>
      <c r="T1538" s="95"/>
      <c r="U1538" s="96"/>
      <c r="V1538" s="96"/>
      <c r="W1538" s="89"/>
      <c r="X1538" s="96"/>
      <c r="Y1538" s="94"/>
      <c r="Z1538" s="94"/>
      <c r="AA1538" s="94"/>
      <c r="AB1538" s="94"/>
      <c r="AC1538" s="94"/>
      <c r="AD1538" s="94"/>
      <c r="AE1538" s="94"/>
      <c r="AF1538" s="94"/>
      <c r="AG1538" s="94"/>
      <c r="AH1538" s="94"/>
      <c r="AI1538" s="96"/>
      <c r="AJ1538" s="50"/>
    </row>
    <row r="1539" spans="1:36" s="6" customFormat="1" ht="27.75" customHeight="1" x14ac:dyDescent="0.35">
      <c r="A1539" s="116">
        <v>8</v>
      </c>
      <c r="B1539" s="117" t="s">
        <v>311</v>
      </c>
      <c r="C1539" s="281">
        <f t="shared" si="176"/>
        <v>358760</v>
      </c>
      <c r="D1539" s="104">
        <v>315942</v>
      </c>
      <c r="E1539" s="104"/>
      <c r="F1539" s="104"/>
      <c r="G1539" s="104"/>
      <c r="H1539" s="104"/>
      <c r="I1539" s="104">
        <v>109</v>
      </c>
      <c r="J1539" s="104">
        <v>42818</v>
      </c>
      <c r="K1539" s="104"/>
      <c r="L1539" s="104"/>
      <c r="M1539" s="104"/>
      <c r="N1539" s="104"/>
      <c r="O1539" s="104"/>
      <c r="P1539" s="104"/>
      <c r="Q1539" s="104"/>
      <c r="R1539" s="42"/>
      <c r="S1539" s="94"/>
      <c r="T1539" s="95"/>
      <c r="U1539" s="96"/>
      <c r="V1539" s="96"/>
      <c r="W1539" s="89"/>
      <c r="X1539" s="96"/>
      <c r="Y1539" s="94"/>
      <c r="Z1539" s="94"/>
      <c r="AA1539" s="94"/>
      <c r="AB1539" s="94"/>
      <c r="AC1539" s="94"/>
      <c r="AD1539" s="94"/>
      <c r="AE1539" s="94"/>
      <c r="AF1539" s="94"/>
      <c r="AG1539" s="94"/>
      <c r="AH1539" s="94"/>
      <c r="AI1539" s="96"/>
      <c r="AJ1539" s="50"/>
    </row>
    <row r="1540" spans="1:36" s="6" customFormat="1" ht="27.75" customHeight="1" x14ac:dyDescent="0.35">
      <c r="A1540" s="116">
        <v>9</v>
      </c>
      <c r="B1540" s="117" t="s">
        <v>312</v>
      </c>
      <c r="C1540" s="281">
        <f t="shared" si="176"/>
        <v>1142852</v>
      </c>
      <c r="D1540" s="104">
        <v>487224</v>
      </c>
      <c r="E1540" s="104"/>
      <c r="F1540" s="104"/>
      <c r="G1540" s="104"/>
      <c r="H1540" s="104"/>
      <c r="I1540" s="104">
        <v>166</v>
      </c>
      <c r="J1540" s="104">
        <v>66032</v>
      </c>
      <c r="K1540" s="104">
        <v>1658</v>
      </c>
      <c r="L1540" s="104">
        <v>163321</v>
      </c>
      <c r="M1540" s="104">
        <v>170</v>
      </c>
      <c r="N1540" s="104">
        <v>17693</v>
      </c>
      <c r="O1540" s="104">
        <v>1658</v>
      </c>
      <c r="P1540" s="104">
        <v>408582</v>
      </c>
      <c r="Q1540" s="104"/>
      <c r="R1540" s="42"/>
      <c r="S1540" s="94"/>
      <c r="T1540" s="95"/>
      <c r="U1540" s="96"/>
      <c r="V1540" s="96"/>
      <c r="W1540" s="89"/>
      <c r="X1540" s="96"/>
      <c r="Y1540" s="94"/>
      <c r="Z1540" s="94"/>
      <c r="AA1540" s="94"/>
      <c r="AB1540" s="94"/>
      <c r="AC1540" s="94"/>
      <c r="AD1540" s="94"/>
      <c r="AE1540" s="94"/>
      <c r="AF1540" s="94"/>
      <c r="AG1540" s="94"/>
      <c r="AH1540" s="94"/>
      <c r="AI1540" s="96"/>
      <c r="AJ1540" s="50"/>
    </row>
    <row r="1541" spans="1:36" s="6" customFormat="1" ht="27.75" customHeight="1" x14ac:dyDescent="0.35">
      <c r="A1541" s="116">
        <v>10</v>
      </c>
      <c r="B1541" s="117" t="s">
        <v>313</v>
      </c>
      <c r="C1541" s="281">
        <f t="shared" si="176"/>
        <v>433010</v>
      </c>
      <c r="D1541" s="104">
        <v>433010</v>
      </c>
      <c r="E1541" s="104"/>
      <c r="F1541" s="104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  <c r="Q1541" s="104"/>
      <c r="R1541" s="42"/>
      <c r="S1541" s="94"/>
      <c r="T1541" s="95"/>
      <c r="U1541" s="96"/>
      <c r="V1541" s="96"/>
      <c r="W1541" s="89"/>
      <c r="X1541" s="96"/>
      <c r="Y1541" s="94"/>
      <c r="Z1541" s="94"/>
      <c r="AA1541" s="94"/>
      <c r="AB1541" s="94"/>
      <c r="AC1541" s="94"/>
      <c r="AD1541" s="94"/>
      <c r="AE1541" s="94"/>
      <c r="AF1541" s="94"/>
      <c r="AG1541" s="94"/>
      <c r="AH1541" s="94"/>
      <c r="AI1541" s="96"/>
      <c r="AJ1541" s="50"/>
    </row>
    <row r="1542" spans="1:36" s="6" customFormat="1" ht="27.75" customHeight="1" x14ac:dyDescent="0.35">
      <c r="A1542" s="116">
        <v>11</v>
      </c>
      <c r="B1542" s="117" t="s">
        <v>314</v>
      </c>
      <c r="C1542" s="281">
        <f t="shared" si="176"/>
        <v>433010</v>
      </c>
      <c r="D1542" s="104">
        <v>433010</v>
      </c>
      <c r="E1542" s="104"/>
      <c r="F1542" s="104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  <c r="Q1542" s="104"/>
      <c r="R1542" s="42"/>
      <c r="S1542" s="94"/>
      <c r="T1542" s="95"/>
      <c r="U1542" s="96"/>
      <c r="V1542" s="96"/>
      <c r="W1542" s="89"/>
      <c r="X1542" s="96"/>
      <c r="Y1542" s="94"/>
      <c r="Z1542" s="94"/>
      <c r="AA1542" s="94"/>
      <c r="AB1542" s="94"/>
      <c r="AC1542" s="94"/>
      <c r="AD1542" s="94"/>
      <c r="AE1542" s="94"/>
      <c r="AF1542" s="94"/>
      <c r="AG1542" s="94"/>
      <c r="AH1542" s="94"/>
      <c r="AI1542" s="96"/>
      <c r="AJ1542" s="50"/>
    </row>
    <row r="1543" spans="1:36" s="6" customFormat="1" ht="27.75" customHeight="1" x14ac:dyDescent="0.35">
      <c r="A1543" s="116">
        <v>12</v>
      </c>
      <c r="B1543" s="19" t="s">
        <v>315</v>
      </c>
      <c r="C1543" s="281">
        <f t="shared" si="176"/>
        <v>996647</v>
      </c>
      <c r="D1543" s="104"/>
      <c r="E1543" s="104"/>
      <c r="F1543" s="104"/>
      <c r="G1543" s="104">
        <v>366</v>
      </c>
      <c r="H1543" s="104">
        <v>544721</v>
      </c>
      <c r="I1543" s="104">
        <v>320</v>
      </c>
      <c r="J1543" s="104">
        <v>38231</v>
      </c>
      <c r="K1543" s="104">
        <v>1400</v>
      </c>
      <c r="L1543" s="104">
        <v>413695</v>
      </c>
      <c r="M1543" s="104"/>
      <c r="N1543" s="104"/>
      <c r="O1543" s="104"/>
      <c r="P1543" s="104"/>
      <c r="Q1543" s="104"/>
      <c r="R1543" s="42"/>
      <c r="S1543" s="94"/>
      <c r="T1543" s="95"/>
      <c r="U1543" s="96"/>
      <c r="V1543" s="96"/>
      <c r="W1543" s="89"/>
      <c r="X1543" s="96"/>
      <c r="Y1543" s="94"/>
      <c r="Z1543" s="94"/>
      <c r="AA1543" s="94"/>
      <c r="AB1543" s="94"/>
      <c r="AC1543" s="94"/>
      <c r="AD1543" s="94"/>
      <c r="AE1543" s="94"/>
      <c r="AF1543" s="94"/>
      <c r="AG1543" s="94"/>
      <c r="AH1543" s="94"/>
      <c r="AI1543" s="96"/>
      <c r="AJ1543" s="50"/>
    </row>
    <row r="1544" spans="1:36" s="6" customFormat="1" ht="27.75" customHeight="1" x14ac:dyDescent="0.35">
      <c r="A1544" s="116">
        <v>13</v>
      </c>
      <c r="B1544" s="117" t="s">
        <v>316</v>
      </c>
      <c r="C1544" s="281">
        <f t="shared" si="176"/>
        <v>456924</v>
      </c>
      <c r="D1544" s="104">
        <v>342212</v>
      </c>
      <c r="E1544" s="104"/>
      <c r="F1544" s="104"/>
      <c r="G1544" s="104"/>
      <c r="H1544" s="104"/>
      <c r="I1544" s="104"/>
      <c r="J1544" s="104"/>
      <c r="K1544" s="104">
        <v>97</v>
      </c>
      <c r="L1544" s="104">
        <v>114712</v>
      </c>
      <c r="M1544" s="104"/>
      <c r="N1544" s="104"/>
      <c r="O1544" s="104"/>
      <c r="P1544" s="104"/>
      <c r="Q1544" s="104"/>
      <c r="R1544" s="42"/>
      <c r="S1544" s="94"/>
      <c r="T1544" s="95"/>
      <c r="U1544" s="96"/>
      <c r="V1544" s="96"/>
      <c r="W1544" s="89"/>
      <c r="X1544" s="96"/>
      <c r="Y1544" s="94"/>
      <c r="Z1544" s="94"/>
      <c r="AA1544" s="94"/>
      <c r="AB1544" s="94"/>
      <c r="AC1544" s="94"/>
      <c r="AD1544" s="94"/>
      <c r="AE1544" s="94"/>
      <c r="AF1544" s="94"/>
      <c r="AG1544" s="94"/>
      <c r="AH1544" s="94"/>
      <c r="AI1544" s="96"/>
      <c r="AJ1544" s="50"/>
    </row>
    <row r="1545" spans="1:36" s="6" customFormat="1" ht="27.75" customHeight="1" x14ac:dyDescent="0.35">
      <c r="A1545" s="116">
        <v>14</v>
      </c>
      <c r="B1545" s="117" t="s">
        <v>317</v>
      </c>
      <c r="C1545" s="281">
        <f t="shared" si="176"/>
        <v>636292</v>
      </c>
      <c r="D1545" s="104">
        <v>636292</v>
      </c>
      <c r="E1545" s="104"/>
      <c r="F1545" s="104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  <c r="R1545" s="42"/>
      <c r="S1545" s="94"/>
      <c r="T1545" s="95"/>
      <c r="U1545" s="96"/>
      <c r="V1545" s="96"/>
      <c r="W1545" s="89"/>
      <c r="X1545" s="96"/>
      <c r="Y1545" s="94"/>
      <c r="Z1545" s="94"/>
      <c r="AA1545" s="94"/>
      <c r="AB1545" s="94"/>
      <c r="AC1545" s="94"/>
      <c r="AD1545" s="94"/>
      <c r="AE1545" s="94"/>
      <c r="AF1545" s="94"/>
      <c r="AG1545" s="94"/>
      <c r="AH1545" s="94"/>
      <c r="AI1545" s="96"/>
      <c r="AJ1545" s="50"/>
    </row>
    <row r="1546" spans="1:36" s="6" customFormat="1" ht="27.75" customHeight="1" x14ac:dyDescent="0.35">
      <c r="A1546" s="116">
        <v>15</v>
      </c>
      <c r="B1546" s="117" t="s">
        <v>318</v>
      </c>
      <c r="C1546" s="281">
        <f t="shared" si="176"/>
        <v>921907</v>
      </c>
      <c r="D1546" s="104">
        <v>346355</v>
      </c>
      <c r="E1546" s="104"/>
      <c r="F1546" s="104"/>
      <c r="G1546" s="104"/>
      <c r="H1546" s="104"/>
      <c r="I1546" s="104">
        <v>216</v>
      </c>
      <c r="J1546" s="104">
        <v>46940</v>
      </c>
      <c r="K1546" s="104">
        <v>982</v>
      </c>
      <c r="L1546" s="104">
        <v>116110</v>
      </c>
      <c r="M1546" s="104">
        <v>120</v>
      </c>
      <c r="N1546" s="104">
        <v>122052</v>
      </c>
      <c r="O1546" s="104">
        <v>982</v>
      </c>
      <c r="P1546" s="104">
        <v>290450</v>
      </c>
      <c r="Q1546" s="104"/>
      <c r="R1546" s="42"/>
      <c r="S1546" s="461"/>
      <c r="T1546" s="95"/>
      <c r="U1546" s="463"/>
      <c r="V1546" s="463"/>
      <c r="W1546" s="464"/>
      <c r="X1546" s="463"/>
      <c r="Y1546" s="461"/>
      <c r="Z1546" s="461"/>
      <c r="AA1546" s="461"/>
      <c r="AB1546" s="461"/>
      <c r="AC1546" s="461"/>
      <c r="AD1546" s="461"/>
      <c r="AE1546" s="461"/>
      <c r="AF1546" s="461"/>
      <c r="AG1546" s="461"/>
      <c r="AH1546" s="461"/>
      <c r="AI1546" s="463"/>
      <c r="AJ1546" s="50"/>
    </row>
    <row r="1547" spans="1:36" s="6" customFormat="1" ht="27.75" customHeight="1" x14ac:dyDescent="0.35">
      <c r="A1547" s="116">
        <v>16</v>
      </c>
      <c r="B1547" s="20" t="s">
        <v>304</v>
      </c>
      <c r="C1547" s="281">
        <f t="shared" si="176"/>
        <v>1205767</v>
      </c>
      <c r="D1547" s="104"/>
      <c r="E1547" s="104"/>
      <c r="F1547" s="104"/>
      <c r="G1547" s="104">
        <v>218</v>
      </c>
      <c r="H1547" s="104">
        <v>324451</v>
      </c>
      <c r="I1547" s="104"/>
      <c r="J1547" s="104"/>
      <c r="K1547" s="104">
        <v>819</v>
      </c>
      <c r="L1547" s="104">
        <v>242012</v>
      </c>
      <c r="M1547" s="104">
        <v>109</v>
      </c>
      <c r="N1547" s="104">
        <v>33860</v>
      </c>
      <c r="O1547" s="104">
        <v>819</v>
      </c>
      <c r="P1547" s="104">
        <v>605444</v>
      </c>
      <c r="Q1547" s="104"/>
      <c r="R1547" s="42"/>
      <c r="S1547" s="461"/>
      <c r="T1547" s="95"/>
      <c r="U1547" s="463"/>
      <c r="V1547" s="463"/>
      <c r="W1547" s="464"/>
      <c r="X1547" s="463"/>
      <c r="Y1547" s="461"/>
      <c r="Z1547" s="461"/>
      <c r="AA1547" s="461"/>
      <c r="AB1547" s="461"/>
      <c r="AC1547" s="461"/>
      <c r="AD1547" s="461"/>
      <c r="AE1547" s="461"/>
      <c r="AF1547" s="461"/>
      <c r="AG1547" s="461"/>
      <c r="AH1547" s="461"/>
      <c r="AI1547" s="463"/>
      <c r="AJ1547" s="50"/>
    </row>
    <row r="1548" spans="1:36" s="6" customFormat="1" ht="27.75" customHeight="1" x14ac:dyDescent="0.35">
      <c r="A1548" s="116">
        <v>17</v>
      </c>
      <c r="B1548" s="20" t="s">
        <v>305</v>
      </c>
      <c r="C1548" s="281">
        <f t="shared" si="176"/>
        <v>1689209</v>
      </c>
      <c r="D1548" s="104"/>
      <c r="E1548" s="104"/>
      <c r="F1548" s="104"/>
      <c r="G1548" s="104">
        <v>325</v>
      </c>
      <c r="H1548" s="104">
        <v>483700</v>
      </c>
      <c r="I1548" s="104"/>
      <c r="J1548" s="104"/>
      <c r="K1548" s="104">
        <v>1120</v>
      </c>
      <c r="L1548" s="104">
        <v>330956</v>
      </c>
      <c r="M1548" s="104">
        <v>150</v>
      </c>
      <c r="N1548" s="104">
        <v>46596</v>
      </c>
      <c r="O1548" s="104">
        <v>1120</v>
      </c>
      <c r="P1548" s="104">
        <v>827957</v>
      </c>
      <c r="Q1548" s="104"/>
      <c r="R1548" s="42"/>
      <c r="S1548" s="94"/>
      <c r="T1548" s="95"/>
      <c r="U1548" s="96"/>
      <c r="V1548" s="96"/>
      <c r="W1548" s="89"/>
      <c r="X1548" s="96"/>
      <c r="Y1548" s="94"/>
      <c r="Z1548" s="94"/>
      <c r="AA1548" s="94"/>
      <c r="AB1548" s="94"/>
      <c r="AC1548" s="94"/>
      <c r="AD1548" s="94"/>
      <c r="AE1548" s="94"/>
      <c r="AF1548" s="94"/>
      <c r="AG1548" s="94"/>
      <c r="AH1548" s="94"/>
      <c r="AI1548" s="96"/>
      <c r="AJ1548" s="50"/>
    </row>
    <row r="1549" spans="1:36" s="6" customFormat="1" ht="27.75" customHeight="1" x14ac:dyDescent="0.35">
      <c r="A1549" s="116">
        <v>18</v>
      </c>
      <c r="B1549" s="20" t="s">
        <v>307</v>
      </c>
      <c r="C1549" s="281">
        <f t="shared" si="176"/>
        <v>1346237</v>
      </c>
      <c r="D1549" s="104"/>
      <c r="E1549" s="104"/>
      <c r="F1549" s="104"/>
      <c r="G1549" s="104"/>
      <c r="H1549" s="104"/>
      <c r="I1549" s="104"/>
      <c r="J1549" s="104"/>
      <c r="K1549" s="104">
        <v>1253</v>
      </c>
      <c r="L1549" s="104">
        <v>370257</v>
      </c>
      <c r="M1549" s="104">
        <v>160</v>
      </c>
      <c r="N1549" s="104">
        <v>49703</v>
      </c>
      <c r="O1549" s="104">
        <v>1253</v>
      </c>
      <c r="P1549" s="104">
        <v>926277</v>
      </c>
      <c r="Q1549" s="104"/>
      <c r="R1549" s="42"/>
      <c r="S1549" s="94"/>
      <c r="T1549" s="95"/>
      <c r="U1549" s="96"/>
      <c r="V1549" s="96"/>
      <c r="W1549" s="89"/>
      <c r="X1549" s="96"/>
      <c r="Y1549" s="94"/>
      <c r="Z1549" s="94"/>
      <c r="AA1549" s="94"/>
      <c r="AB1549" s="94"/>
      <c r="AC1549" s="94"/>
      <c r="AD1549" s="94"/>
      <c r="AE1549" s="94"/>
      <c r="AF1549" s="94"/>
      <c r="AG1549" s="94"/>
      <c r="AH1549" s="94"/>
      <c r="AI1549" s="96"/>
      <c r="AJ1549" s="50"/>
    </row>
    <row r="1550" spans="1:36" s="6" customFormat="1" ht="27.75" customHeight="1" x14ac:dyDescent="0.35">
      <c r="A1550" s="116">
        <v>19</v>
      </c>
      <c r="B1550" s="117" t="s">
        <v>1434</v>
      </c>
      <c r="C1550" s="281">
        <f t="shared" si="176"/>
        <v>401843</v>
      </c>
      <c r="D1550" s="104"/>
      <c r="E1550" s="104"/>
      <c r="F1550" s="104"/>
      <c r="G1550" s="104">
        <v>270</v>
      </c>
      <c r="H1550" s="104">
        <v>401843</v>
      </c>
      <c r="I1550" s="104"/>
      <c r="J1550" s="104"/>
      <c r="K1550" s="104"/>
      <c r="L1550" s="104"/>
      <c r="M1550" s="104"/>
      <c r="N1550" s="104"/>
      <c r="O1550" s="104"/>
      <c r="P1550" s="104"/>
      <c r="Q1550" s="104"/>
      <c r="R1550" s="42"/>
      <c r="S1550" s="94"/>
      <c r="T1550" s="95"/>
      <c r="U1550" s="96"/>
      <c r="V1550" s="96"/>
      <c r="W1550" s="89"/>
      <c r="X1550" s="96"/>
      <c r="Y1550" s="94"/>
      <c r="Z1550" s="94"/>
      <c r="AA1550" s="94"/>
      <c r="AB1550" s="94"/>
      <c r="AC1550" s="94"/>
      <c r="AD1550" s="94"/>
      <c r="AE1550" s="94"/>
      <c r="AF1550" s="94"/>
      <c r="AG1550" s="94"/>
      <c r="AH1550" s="94"/>
      <c r="AI1550" s="96"/>
      <c r="AJ1550" s="50"/>
    </row>
    <row r="1551" spans="1:36" s="6" customFormat="1" ht="27.75" customHeight="1" x14ac:dyDescent="0.35">
      <c r="A1551" s="116">
        <v>20</v>
      </c>
      <c r="B1551" s="117" t="s">
        <v>1427</v>
      </c>
      <c r="C1551" s="281">
        <f t="shared" si="176"/>
        <v>2763584</v>
      </c>
      <c r="D1551" s="104">
        <v>1038272</v>
      </c>
      <c r="E1551" s="104"/>
      <c r="F1551" s="104"/>
      <c r="G1551" s="104"/>
      <c r="H1551" s="104"/>
      <c r="I1551" s="104">
        <v>431</v>
      </c>
      <c r="J1551" s="104">
        <v>140714</v>
      </c>
      <c r="K1551" s="104">
        <v>3926</v>
      </c>
      <c r="L1551" s="104">
        <v>348036</v>
      </c>
      <c r="M1551" s="104">
        <v>630</v>
      </c>
      <c r="N1551" s="104">
        <v>365876</v>
      </c>
      <c r="O1551" s="104">
        <v>3926</v>
      </c>
      <c r="P1551" s="104">
        <v>870686</v>
      </c>
      <c r="Q1551" s="104"/>
      <c r="R1551" s="42"/>
      <c r="S1551" s="101"/>
      <c r="T1551" s="95"/>
      <c r="U1551" s="102"/>
      <c r="V1551" s="102"/>
      <c r="W1551" s="103"/>
      <c r="X1551" s="102"/>
      <c r="Y1551" s="101"/>
      <c r="Z1551" s="101"/>
      <c r="AA1551" s="101"/>
      <c r="AB1551" s="101"/>
      <c r="AC1551" s="101"/>
      <c r="AD1551" s="101"/>
      <c r="AE1551" s="101"/>
      <c r="AF1551" s="101"/>
      <c r="AG1551" s="101"/>
      <c r="AH1551" s="101"/>
      <c r="AI1551" s="102"/>
      <c r="AJ1551" s="50"/>
    </row>
    <row r="1552" spans="1:36" s="6" customFormat="1" ht="27.75" customHeight="1" x14ac:dyDescent="0.35">
      <c r="A1552" s="116">
        <v>21</v>
      </c>
      <c r="B1552" s="117" t="s">
        <v>1431</v>
      </c>
      <c r="C1552" s="281">
        <f t="shared" si="176"/>
        <v>2745990</v>
      </c>
      <c r="D1552" s="104">
        <v>553780</v>
      </c>
      <c r="E1552" s="104"/>
      <c r="F1552" s="104"/>
      <c r="G1552" s="104">
        <v>408</v>
      </c>
      <c r="H1552" s="104">
        <v>596514</v>
      </c>
      <c r="I1552" s="104">
        <v>350</v>
      </c>
      <c r="J1552" s="104">
        <v>750523</v>
      </c>
      <c r="K1552" s="104">
        <v>1570</v>
      </c>
      <c r="L1552" s="104">
        <v>185631</v>
      </c>
      <c r="M1552" s="104">
        <v>188</v>
      </c>
      <c r="N1552" s="104">
        <v>195146</v>
      </c>
      <c r="O1552" s="104">
        <v>1570</v>
      </c>
      <c r="P1552" s="104">
        <v>464396</v>
      </c>
      <c r="Q1552" s="104"/>
      <c r="R1552" s="42"/>
      <c r="S1552" s="101"/>
      <c r="T1552" s="95"/>
      <c r="U1552" s="102"/>
      <c r="V1552" s="102"/>
      <c r="W1552" s="103"/>
      <c r="X1552" s="102"/>
      <c r="Y1552" s="101"/>
      <c r="Z1552" s="101"/>
      <c r="AA1552" s="101"/>
      <c r="AB1552" s="101"/>
      <c r="AC1552" s="101"/>
      <c r="AD1552" s="101"/>
      <c r="AE1552" s="101"/>
      <c r="AF1552" s="101"/>
      <c r="AG1552" s="101"/>
      <c r="AH1552" s="101"/>
      <c r="AI1552" s="102"/>
      <c r="AJ1552" s="50"/>
    </row>
    <row r="1553" spans="1:36" s="6" customFormat="1" ht="27.75" customHeight="1" x14ac:dyDescent="0.35">
      <c r="A1553" s="116">
        <v>22</v>
      </c>
      <c r="B1553" s="117" t="s">
        <v>1432</v>
      </c>
      <c r="C1553" s="281">
        <f t="shared" si="176"/>
        <v>907868</v>
      </c>
      <c r="D1553" s="104"/>
      <c r="E1553" s="104"/>
      <c r="F1553" s="104"/>
      <c r="G1553" s="104">
        <v>610</v>
      </c>
      <c r="H1553" s="104">
        <v>907868</v>
      </c>
      <c r="I1553" s="104"/>
      <c r="J1553" s="104"/>
      <c r="K1553" s="104"/>
      <c r="L1553" s="104"/>
      <c r="M1553" s="104"/>
      <c r="N1553" s="104"/>
      <c r="O1553" s="104"/>
      <c r="P1553" s="104"/>
      <c r="Q1553" s="104"/>
      <c r="R1553" s="42"/>
      <c r="S1553" s="101"/>
      <c r="T1553" s="95"/>
      <c r="U1553" s="102"/>
      <c r="V1553" s="102"/>
      <c r="W1553" s="103"/>
      <c r="X1553" s="102"/>
      <c r="Y1553" s="101"/>
      <c r="Z1553" s="101"/>
      <c r="AA1553" s="101"/>
      <c r="AB1553" s="101"/>
      <c r="AC1553" s="101"/>
      <c r="AD1553" s="101"/>
      <c r="AE1553" s="101"/>
      <c r="AF1553" s="101"/>
      <c r="AG1553" s="101"/>
      <c r="AH1553" s="101"/>
      <c r="AI1553" s="102"/>
      <c r="AJ1553" s="50"/>
    </row>
    <row r="1554" spans="1:36" s="6" customFormat="1" ht="27.75" customHeight="1" x14ac:dyDescent="0.35">
      <c r="A1554" s="116">
        <v>23</v>
      </c>
      <c r="B1554" s="117" t="s">
        <v>1433</v>
      </c>
      <c r="C1554" s="281">
        <f t="shared" si="176"/>
        <v>2745990</v>
      </c>
      <c r="D1554" s="104">
        <v>553780</v>
      </c>
      <c r="E1554" s="104"/>
      <c r="F1554" s="104"/>
      <c r="G1554" s="104">
        <v>408</v>
      </c>
      <c r="H1554" s="104">
        <v>596514</v>
      </c>
      <c r="I1554" s="104">
        <v>350</v>
      </c>
      <c r="J1554" s="104">
        <v>750523</v>
      </c>
      <c r="K1554" s="104">
        <v>1570</v>
      </c>
      <c r="L1554" s="104">
        <v>185631</v>
      </c>
      <c r="M1554" s="104">
        <v>188</v>
      </c>
      <c r="N1554" s="104">
        <v>195146</v>
      </c>
      <c r="O1554" s="104">
        <v>1570</v>
      </c>
      <c r="P1554" s="104">
        <v>464396</v>
      </c>
      <c r="Q1554" s="104"/>
      <c r="R1554" s="42"/>
      <c r="S1554" s="101"/>
      <c r="T1554" s="95"/>
      <c r="U1554" s="102"/>
      <c r="V1554" s="102"/>
      <c r="W1554" s="103"/>
      <c r="X1554" s="102"/>
      <c r="Y1554" s="101"/>
      <c r="Z1554" s="101"/>
      <c r="AA1554" s="101"/>
      <c r="AB1554" s="101"/>
      <c r="AC1554" s="101"/>
      <c r="AD1554" s="101"/>
      <c r="AE1554" s="101"/>
      <c r="AF1554" s="101"/>
      <c r="AG1554" s="101"/>
      <c r="AH1554" s="101"/>
      <c r="AI1554" s="102"/>
      <c r="AJ1554" s="50"/>
    </row>
    <row r="1555" spans="1:36" s="6" customFormat="1" ht="27.75" customHeight="1" x14ac:dyDescent="0.35">
      <c r="A1555" s="116">
        <v>24</v>
      </c>
      <c r="B1555" s="117" t="s">
        <v>1430</v>
      </c>
      <c r="C1555" s="281">
        <f t="shared" si="176"/>
        <v>11971455</v>
      </c>
      <c r="D1555" s="104">
        <v>3055400</v>
      </c>
      <c r="E1555" s="104"/>
      <c r="F1555" s="104"/>
      <c r="G1555" s="104"/>
      <c r="H1555" s="104"/>
      <c r="I1555" s="104">
        <v>420</v>
      </c>
      <c r="J1555" s="104">
        <v>50178</v>
      </c>
      <c r="K1555" s="104">
        <v>8319</v>
      </c>
      <c r="L1555" s="104">
        <v>2458239</v>
      </c>
      <c r="M1555" s="104">
        <v>830</v>
      </c>
      <c r="N1555" s="104">
        <v>257834</v>
      </c>
      <c r="O1555" s="104">
        <v>8319</v>
      </c>
      <c r="P1555" s="104">
        <v>6149804</v>
      </c>
      <c r="Q1555" s="104"/>
      <c r="R1555" s="42"/>
      <c r="S1555" s="101"/>
      <c r="T1555" s="95"/>
      <c r="U1555" s="102"/>
      <c r="V1555" s="102"/>
      <c r="W1555" s="103"/>
      <c r="X1555" s="102"/>
      <c r="Y1555" s="101"/>
      <c r="Z1555" s="101"/>
      <c r="AA1555" s="101"/>
      <c r="AB1555" s="101"/>
      <c r="AC1555" s="101"/>
      <c r="AD1555" s="101"/>
      <c r="AE1555" s="101"/>
      <c r="AF1555" s="101"/>
      <c r="AG1555" s="101"/>
      <c r="AH1555" s="101"/>
      <c r="AI1555" s="102"/>
      <c r="AJ1555" s="50"/>
    </row>
    <row r="1556" spans="1:36" s="6" customFormat="1" ht="27.75" customHeight="1" x14ac:dyDescent="0.35">
      <c r="A1556" s="116">
        <v>25</v>
      </c>
      <c r="B1556" s="117" t="s">
        <v>1423</v>
      </c>
      <c r="C1556" s="281">
        <f t="shared" si="176"/>
        <v>10685980</v>
      </c>
      <c r="D1556" s="104">
        <v>2494832</v>
      </c>
      <c r="E1556" s="104"/>
      <c r="F1556" s="104"/>
      <c r="G1556" s="104"/>
      <c r="H1556" s="104"/>
      <c r="I1556" s="104">
        <v>771</v>
      </c>
      <c r="J1556" s="104">
        <v>92113</v>
      </c>
      <c r="K1556" s="104">
        <v>7710</v>
      </c>
      <c r="L1556" s="104">
        <v>2278281</v>
      </c>
      <c r="M1556" s="104">
        <v>390</v>
      </c>
      <c r="N1556" s="104">
        <v>121152</v>
      </c>
      <c r="O1556" s="104">
        <v>7710</v>
      </c>
      <c r="P1556" s="104">
        <v>5699602</v>
      </c>
      <c r="Q1556" s="104"/>
      <c r="R1556" s="42"/>
      <c r="S1556" s="101"/>
      <c r="T1556" s="95"/>
      <c r="U1556" s="102"/>
      <c r="V1556" s="102"/>
      <c r="W1556" s="103"/>
      <c r="X1556" s="102"/>
      <c r="Y1556" s="101"/>
      <c r="Z1556" s="101"/>
      <c r="AA1556" s="101"/>
      <c r="AB1556" s="101"/>
      <c r="AC1556" s="101"/>
      <c r="AD1556" s="101"/>
      <c r="AE1556" s="101"/>
      <c r="AF1556" s="101"/>
      <c r="AG1556" s="101"/>
      <c r="AH1556" s="101"/>
      <c r="AI1556" s="102"/>
      <c r="AJ1556" s="50"/>
    </row>
    <row r="1557" spans="1:36" s="6" customFormat="1" ht="27.75" customHeight="1" x14ac:dyDescent="0.35">
      <c r="A1557" s="116">
        <v>26</v>
      </c>
      <c r="B1557" s="117" t="s">
        <v>1459</v>
      </c>
      <c r="C1557" s="281">
        <f t="shared" si="176"/>
        <v>10685980</v>
      </c>
      <c r="D1557" s="104">
        <v>2494832</v>
      </c>
      <c r="E1557" s="104"/>
      <c r="F1557" s="104"/>
      <c r="G1557" s="104"/>
      <c r="H1557" s="104"/>
      <c r="I1557" s="104">
        <v>771</v>
      </c>
      <c r="J1557" s="104">
        <v>92113</v>
      </c>
      <c r="K1557" s="104">
        <v>7710</v>
      </c>
      <c r="L1557" s="104">
        <v>2278281</v>
      </c>
      <c r="M1557" s="104">
        <v>390</v>
      </c>
      <c r="N1557" s="104">
        <v>121152</v>
      </c>
      <c r="O1557" s="104">
        <v>7710</v>
      </c>
      <c r="P1557" s="104">
        <v>5699602</v>
      </c>
      <c r="Q1557" s="104"/>
      <c r="R1557" s="42"/>
      <c r="S1557" s="94"/>
      <c r="T1557" s="95"/>
      <c r="U1557" s="96"/>
      <c r="V1557" s="96"/>
      <c r="W1557" s="89"/>
      <c r="X1557" s="96"/>
      <c r="Y1557" s="94"/>
      <c r="Z1557" s="94"/>
      <c r="AA1557" s="94"/>
      <c r="AB1557" s="94"/>
      <c r="AC1557" s="94"/>
      <c r="AD1557" s="94"/>
      <c r="AE1557" s="94"/>
      <c r="AF1557" s="94"/>
      <c r="AG1557" s="94"/>
      <c r="AH1557" s="94"/>
      <c r="AI1557" s="96"/>
      <c r="AJ1557" s="50"/>
    </row>
    <row r="1558" spans="1:36" s="6" customFormat="1" ht="28.5" customHeight="1" x14ac:dyDescent="0.3">
      <c r="A1558" s="9">
        <v>41</v>
      </c>
      <c r="B1558" s="16" t="s">
        <v>99</v>
      </c>
      <c r="C1558" s="152">
        <f>C1559+C1561</f>
        <v>3920000</v>
      </c>
      <c r="D1558" s="68">
        <f t="shared" ref="D1558:Q1558" si="179">D1559+D1561</f>
        <v>470000</v>
      </c>
      <c r="E1558" s="68">
        <f t="shared" si="179"/>
        <v>0</v>
      </c>
      <c r="F1558" s="68">
        <f t="shared" si="179"/>
        <v>0</v>
      </c>
      <c r="G1558" s="68">
        <f t="shared" si="179"/>
        <v>1374</v>
      </c>
      <c r="H1558" s="68">
        <f t="shared" si="179"/>
        <v>3150000</v>
      </c>
      <c r="I1558" s="68">
        <f t="shared" si="179"/>
        <v>0</v>
      </c>
      <c r="J1558" s="68">
        <f t="shared" si="179"/>
        <v>0</v>
      </c>
      <c r="K1558" s="68">
        <f t="shared" si="179"/>
        <v>360</v>
      </c>
      <c r="L1558" s="68">
        <f t="shared" si="179"/>
        <v>300000</v>
      </c>
      <c r="M1558" s="68">
        <f t="shared" si="179"/>
        <v>0</v>
      </c>
      <c r="N1558" s="68">
        <f t="shared" si="179"/>
        <v>0</v>
      </c>
      <c r="O1558" s="68">
        <f t="shared" si="179"/>
        <v>0</v>
      </c>
      <c r="P1558" s="68">
        <f t="shared" si="179"/>
        <v>0</v>
      </c>
      <c r="Q1558" s="68">
        <f t="shared" si="179"/>
        <v>0</v>
      </c>
      <c r="R1558" s="42"/>
    </row>
    <row r="1559" spans="1:36" s="6" customFormat="1" ht="28.5" customHeight="1" x14ac:dyDescent="0.3">
      <c r="A1559" s="324" t="s">
        <v>1277</v>
      </c>
      <c r="B1559" s="327"/>
      <c r="C1559" s="353">
        <f>C1560</f>
        <v>1050000</v>
      </c>
      <c r="D1559" s="56">
        <f>D1560</f>
        <v>0</v>
      </c>
      <c r="E1559" s="56">
        <v>0</v>
      </c>
      <c r="F1559" s="56">
        <f>F1560</f>
        <v>0</v>
      </c>
      <c r="G1559" s="56">
        <f>G1560</f>
        <v>458</v>
      </c>
      <c r="H1559" s="56">
        <f>H1560</f>
        <v>1050000</v>
      </c>
      <c r="I1559" s="56">
        <v>0</v>
      </c>
      <c r="J1559" s="56">
        <f>J1560</f>
        <v>0</v>
      </c>
      <c r="K1559" s="56">
        <f>K1560</f>
        <v>0</v>
      </c>
      <c r="L1559" s="56">
        <f>L1560</f>
        <v>0</v>
      </c>
      <c r="M1559" s="56">
        <v>0</v>
      </c>
      <c r="N1559" s="56">
        <f>N1560</f>
        <v>0</v>
      </c>
      <c r="O1559" s="56">
        <v>0</v>
      </c>
      <c r="P1559" s="56">
        <f>P1560</f>
        <v>0</v>
      </c>
      <c r="Q1559" s="56">
        <v>0</v>
      </c>
      <c r="R1559" s="42"/>
    </row>
    <row r="1560" spans="1:36" s="6" customFormat="1" ht="26.25" customHeight="1" x14ac:dyDescent="0.25">
      <c r="A1560" s="210">
        <v>1</v>
      </c>
      <c r="B1560" s="19" t="s">
        <v>1526</v>
      </c>
      <c r="C1560" s="143">
        <f>D1560+F1560+H1560+J1560+L1560+N1560+P1560+R1560</f>
        <v>1050000</v>
      </c>
      <c r="D1560" s="10"/>
      <c r="E1560" s="10"/>
      <c r="F1560" s="10"/>
      <c r="G1560" s="10">
        <v>458</v>
      </c>
      <c r="H1560" s="10">
        <v>1050000</v>
      </c>
      <c r="I1560" s="10"/>
      <c r="J1560" s="10"/>
      <c r="K1560" s="10"/>
      <c r="L1560" s="10"/>
      <c r="M1560" s="10"/>
      <c r="N1560" s="10"/>
      <c r="O1560" s="10"/>
      <c r="P1560" s="10"/>
      <c r="Q1560" s="10"/>
      <c r="R1560" s="42"/>
    </row>
    <row r="1561" spans="1:36" s="6" customFormat="1" ht="28.5" customHeight="1" x14ac:dyDescent="0.3">
      <c r="A1561" s="324" t="s">
        <v>1278</v>
      </c>
      <c r="B1561" s="327"/>
      <c r="C1561" s="353">
        <f>C1562+C1563+C1564</f>
        <v>2870000</v>
      </c>
      <c r="D1561" s="56">
        <f t="shared" ref="D1561:Q1561" si="180">D1562+D1563+D1564</f>
        <v>470000</v>
      </c>
      <c r="E1561" s="56">
        <f t="shared" si="180"/>
        <v>0</v>
      </c>
      <c r="F1561" s="56">
        <f t="shared" si="180"/>
        <v>0</v>
      </c>
      <c r="G1561" s="56">
        <f t="shared" si="180"/>
        <v>916</v>
      </c>
      <c r="H1561" s="56">
        <f t="shared" si="180"/>
        <v>2100000</v>
      </c>
      <c r="I1561" s="56">
        <f t="shared" si="180"/>
        <v>0</v>
      </c>
      <c r="J1561" s="56">
        <f t="shared" si="180"/>
        <v>0</v>
      </c>
      <c r="K1561" s="56">
        <f t="shared" si="180"/>
        <v>360</v>
      </c>
      <c r="L1561" s="56">
        <f t="shared" si="180"/>
        <v>300000</v>
      </c>
      <c r="M1561" s="56">
        <f t="shared" si="180"/>
        <v>0</v>
      </c>
      <c r="N1561" s="56">
        <f t="shared" si="180"/>
        <v>0</v>
      </c>
      <c r="O1561" s="56">
        <f t="shared" si="180"/>
        <v>0</v>
      </c>
      <c r="P1561" s="56">
        <f t="shared" si="180"/>
        <v>0</v>
      </c>
      <c r="Q1561" s="56">
        <f t="shared" si="180"/>
        <v>0</v>
      </c>
      <c r="R1561" s="42"/>
    </row>
    <row r="1562" spans="1:36" s="6" customFormat="1" ht="25.5" customHeight="1" x14ac:dyDescent="0.25">
      <c r="A1562" s="210">
        <v>1</v>
      </c>
      <c r="B1562" s="19" t="s">
        <v>1527</v>
      </c>
      <c r="C1562" s="143">
        <f>D1562+F1562+H1562+J1562+L1562+N1562+P1562+R1562</f>
        <v>1350000</v>
      </c>
      <c r="D1562" s="10">
        <v>150000</v>
      </c>
      <c r="E1562" s="10"/>
      <c r="F1562" s="10"/>
      <c r="G1562" s="10">
        <v>458</v>
      </c>
      <c r="H1562" s="10">
        <v>1050000</v>
      </c>
      <c r="I1562" s="10"/>
      <c r="J1562" s="10"/>
      <c r="K1562" s="10">
        <v>180</v>
      </c>
      <c r="L1562" s="10">
        <v>150000</v>
      </c>
      <c r="M1562" s="10"/>
      <c r="N1562" s="10"/>
      <c r="O1562" s="10"/>
      <c r="P1562" s="10"/>
      <c r="Q1562" s="10"/>
      <c r="R1562" s="42"/>
    </row>
    <row r="1563" spans="1:36" s="6" customFormat="1" ht="28.5" customHeight="1" x14ac:dyDescent="0.25">
      <c r="A1563" s="210">
        <v>2</v>
      </c>
      <c r="B1563" s="19" t="s">
        <v>1526</v>
      </c>
      <c r="C1563" s="143">
        <f>D1563+F1563+H1563+J1563+L1563+N1563+P1563+R1563</f>
        <v>300000</v>
      </c>
      <c r="D1563" s="10">
        <v>150000</v>
      </c>
      <c r="E1563" s="10"/>
      <c r="F1563" s="10"/>
      <c r="G1563" s="10"/>
      <c r="H1563" s="10"/>
      <c r="I1563" s="10"/>
      <c r="J1563" s="10"/>
      <c r="K1563" s="10">
        <v>180</v>
      </c>
      <c r="L1563" s="10">
        <v>150000</v>
      </c>
      <c r="M1563" s="10"/>
      <c r="N1563" s="10"/>
      <c r="O1563" s="10"/>
      <c r="P1563" s="10"/>
      <c r="Q1563" s="10"/>
      <c r="R1563" s="42"/>
    </row>
    <row r="1564" spans="1:36" s="6" customFormat="1" ht="38.25" customHeight="1" x14ac:dyDescent="0.25">
      <c r="A1564" s="210">
        <v>3</v>
      </c>
      <c r="B1564" s="19" t="s">
        <v>1467</v>
      </c>
      <c r="C1564" s="143">
        <f>D1564+F1564+H1564+J1564+L1564+N1564+P1564+R1564</f>
        <v>1220000</v>
      </c>
      <c r="D1564" s="10">
        <v>170000</v>
      </c>
      <c r="E1564" s="10"/>
      <c r="F1564" s="10"/>
      <c r="G1564" s="10">
        <v>458</v>
      </c>
      <c r="H1564" s="10">
        <v>1050000</v>
      </c>
      <c r="I1564" s="10"/>
      <c r="J1564" s="10"/>
      <c r="K1564" s="10"/>
      <c r="L1564" s="10"/>
      <c r="M1564" s="10"/>
      <c r="N1564" s="10"/>
      <c r="O1564" s="10"/>
      <c r="P1564" s="10"/>
      <c r="Q1564" s="10"/>
      <c r="R1564" s="42"/>
    </row>
    <row r="1565" spans="1:36" s="6" customFormat="1" ht="28.5" customHeight="1" x14ac:dyDescent="0.3">
      <c r="A1565" s="9">
        <v>42</v>
      </c>
      <c r="B1565" s="16" t="s">
        <v>100</v>
      </c>
      <c r="C1565" s="152">
        <f>C1566+C1569</f>
        <v>74310048</v>
      </c>
      <c r="D1565" s="68">
        <f t="shared" ref="D1565:Q1565" si="181">D1566+D1569</f>
        <v>26100000</v>
      </c>
      <c r="E1565" s="68">
        <f t="shared" si="181"/>
        <v>0</v>
      </c>
      <c r="F1565" s="68">
        <f t="shared" si="181"/>
        <v>0</v>
      </c>
      <c r="G1565" s="68">
        <f t="shared" si="181"/>
        <v>2790</v>
      </c>
      <c r="H1565" s="68">
        <f t="shared" si="181"/>
        <v>3200000</v>
      </c>
      <c r="I1565" s="68">
        <f t="shared" si="181"/>
        <v>1271.5999999999999</v>
      </c>
      <c r="J1565" s="68">
        <f t="shared" si="181"/>
        <v>3500000</v>
      </c>
      <c r="K1565" s="68">
        <f t="shared" si="181"/>
        <v>6289.5599999999995</v>
      </c>
      <c r="L1565" s="68">
        <f t="shared" si="181"/>
        <v>4560000</v>
      </c>
      <c r="M1565" s="68">
        <f t="shared" si="181"/>
        <v>194.8</v>
      </c>
      <c r="N1565" s="68">
        <f t="shared" si="181"/>
        <v>2650048</v>
      </c>
      <c r="O1565" s="68">
        <f t="shared" si="181"/>
        <v>600999.56000000006</v>
      </c>
      <c r="P1565" s="68">
        <f t="shared" si="181"/>
        <v>1500000</v>
      </c>
      <c r="Q1565" s="68">
        <f t="shared" si="181"/>
        <v>32800000</v>
      </c>
      <c r="R1565" s="42"/>
    </row>
    <row r="1566" spans="1:36" s="58" customFormat="1" ht="28.5" customHeight="1" x14ac:dyDescent="0.3">
      <c r="A1566" s="393" t="s">
        <v>1452</v>
      </c>
      <c r="B1566" s="239"/>
      <c r="C1566" s="336">
        <f t="shared" ref="C1566:Q1566" si="182">SUM(C1567:C1568)</f>
        <v>3000000</v>
      </c>
      <c r="D1566" s="145">
        <f t="shared" si="182"/>
        <v>1000000</v>
      </c>
      <c r="E1566" s="145">
        <f t="shared" si="182"/>
        <v>0</v>
      </c>
      <c r="F1566" s="145">
        <f t="shared" si="182"/>
        <v>0</v>
      </c>
      <c r="G1566" s="145">
        <f t="shared" si="182"/>
        <v>530</v>
      </c>
      <c r="H1566" s="145">
        <f t="shared" si="182"/>
        <v>1000000</v>
      </c>
      <c r="I1566" s="145">
        <f t="shared" si="182"/>
        <v>0</v>
      </c>
      <c r="J1566" s="145">
        <f t="shared" si="182"/>
        <v>0</v>
      </c>
      <c r="K1566" s="145">
        <f t="shared" si="182"/>
        <v>0</v>
      </c>
      <c r="L1566" s="145">
        <f t="shared" si="182"/>
        <v>0</v>
      </c>
      <c r="M1566" s="145">
        <f t="shared" si="182"/>
        <v>42.84</v>
      </c>
      <c r="N1566" s="145">
        <f t="shared" si="182"/>
        <v>200000</v>
      </c>
      <c r="O1566" s="145">
        <f t="shared" si="182"/>
        <v>0</v>
      </c>
      <c r="P1566" s="145">
        <f t="shared" si="182"/>
        <v>0</v>
      </c>
      <c r="Q1566" s="145">
        <f t="shared" si="182"/>
        <v>800000</v>
      </c>
      <c r="R1566" s="206"/>
    </row>
    <row r="1567" spans="1:36" s="6" customFormat="1" ht="24.75" customHeight="1" x14ac:dyDescent="0.25">
      <c r="A1567" s="240">
        <v>1</v>
      </c>
      <c r="B1567" s="76" t="s">
        <v>1379</v>
      </c>
      <c r="C1567" s="142">
        <v>2000000</v>
      </c>
      <c r="D1567" s="24">
        <v>1000000</v>
      </c>
      <c r="E1567" s="24"/>
      <c r="F1567" s="24"/>
      <c r="G1567" s="24">
        <v>530</v>
      </c>
      <c r="H1567" s="24">
        <v>1000000</v>
      </c>
      <c r="I1567" s="24"/>
      <c r="J1567" s="24"/>
      <c r="K1567" s="24"/>
      <c r="L1567" s="24"/>
      <c r="M1567" s="24"/>
      <c r="N1567" s="24"/>
      <c r="O1567" s="24"/>
      <c r="P1567" s="24"/>
      <c r="Q1567" s="24"/>
      <c r="R1567" s="42"/>
    </row>
    <row r="1568" spans="1:36" s="6" customFormat="1" ht="23.25" customHeight="1" x14ac:dyDescent="0.25">
      <c r="A1568" s="240">
        <v>2</v>
      </c>
      <c r="B1568" s="241" t="s">
        <v>1380</v>
      </c>
      <c r="C1568" s="142">
        <v>1000000</v>
      </c>
      <c r="D1568" s="24"/>
      <c r="E1568" s="24"/>
      <c r="F1568" s="24"/>
      <c r="G1568" s="24"/>
      <c r="H1568" s="24"/>
      <c r="I1568" s="24"/>
      <c r="J1568" s="24"/>
      <c r="K1568" s="24"/>
      <c r="L1568" s="24"/>
      <c r="M1568" s="24">
        <v>42.84</v>
      </c>
      <c r="N1568" s="24">
        <v>200000</v>
      </c>
      <c r="O1568" s="24"/>
      <c r="P1568" s="24"/>
      <c r="Q1568" s="24">
        <v>800000</v>
      </c>
      <c r="R1568" s="42"/>
    </row>
    <row r="1569" spans="1:18" s="58" customFormat="1" ht="28.5" customHeight="1" x14ac:dyDescent="0.3">
      <c r="A1569" s="242" t="s">
        <v>1453</v>
      </c>
      <c r="B1569" s="137"/>
      <c r="C1569" s="336">
        <f>SUM(C1570:C1616)</f>
        <v>71310048</v>
      </c>
      <c r="D1569" s="145">
        <f t="shared" ref="D1569:Q1569" si="183">SUM(D1570:D1616)</f>
        <v>25100000</v>
      </c>
      <c r="E1569" s="145">
        <f t="shared" si="183"/>
        <v>0</v>
      </c>
      <c r="F1569" s="145">
        <f t="shared" si="183"/>
        <v>0</v>
      </c>
      <c r="G1569" s="145">
        <f t="shared" si="183"/>
        <v>2260</v>
      </c>
      <c r="H1569" s="145">
        <f t="shared" si="183"/>
        <v>2200000</v>
      </c>
      <c r="I1569" s="145">
        <f t="shared" si="183"/>
        <v>1271.5999999999999</v>
      </c>
      <c r="J1569" s="145">
        <f t="shared" si="183"/>
        <v>3500000</v>
      </c>
      <c r="K1569" s="145">
        <f t="shared" si="183"/>
        <v>6289.5599999999995</v>
      </c>
      <c r="L1569" s="145">
        <f t="shared" si="183"/>
        <v>4560000</v>
      </c>
      <c r="M1569" s="145">
        <f t="shared" si="183"/>
        <v>151.96</v>
      </c>
      <c r="N1569" s="145">
        <f t="shared" si="183"/>
        <v>2450048</v>
      </c>
      <c r="O1569" s="145">
        <f t="shared" si="183"/>
        <v>600999.56000000006</v>
      </c>
      <c r="P1569" s="145">
        <f t="shared" si="183"/>
        <v>1500000</v>
      </c>
      <c r="Q1569" s="145">
        <f t="shared" si="183"/>
        <v>32000000</v>
      </c>
      <c r="R1569" s="206"/>
    </row>
    <row r="1570" spans="1:18" s="6" customFormat="1" ht="24.75" customHeight="1" x14ac:dyDescent="0.25">
      <c r="A1570" s="240">
        <v>1</v>
      </c>
      <c r="B1570" s="241" t="s">
        <v>1409</v>
      </c>
      <c r="C1570" s="142">
        <f>D1570+H1570+J1570+L1570+P1570+Q1570+N1570</f>
        <v>2000000</v>
      </c>
      <c r="D1570" s="24"/>
      <c r="E1570" s="24"/>
      <c r="F1570" s="24"/>
      <c r="G1570" s="24"/>
      <c r="H1570" s="24"/>
      <c r="I1570" s="24">
        <v>518.6</v>
      </c>
      <c r="J1570" s="24">
        <v>1000000</v>
      </c>
      <c r="K1570" s="24">
        <v>100</v>
      </c>
      <c r="L1570" s="24">
        <v>500000</v>
      </c>
      <c r="M1570" s="24"/>
      <c r="N1570" s="24"/>
      <c r="O1570" s="24">
        <v>100</v>
      </c>
      <c r="P1570" s="24">
        <v>500000</v>
      </c>
      <c r="Q1570" s="24"/>
      <c r="R1570" s="42"/>
    </row>
    <row r="1571" spans="1:18" s="6" customFormat="1" ht="24.75" customHeight="1" x14ac:dyDescent="0.25">
      <c r="A1571" s="240">
        <v>2</v>
      </c>
      <c r="B1571" s="243" t="s">
        <v>1381</v>
      </c>
      <c r="C1571" s="142">
        <f t="shared" ref="C1571:C1616" si="184">D1571+H1571+J1571+L1571+P1571+Q1571+N1571</f>
        <v>1500000</v>
      </c>
      <c r="D1571" s="24"/>
      <c r="E1571" s="24"/>
      <c r="F1571" s="24"/>
      <c r="G1571" s="24"/>
      <c r="H1571" s="24"/>
      <c r="I1571" s="24"/>
      <c r="J1571" s="24"/>
      <c r="K1571" s="24"/>
      <c r="L1571" s="24"/>
      <c r="M1571" s="24">
        <v>62.12</v>
      </c>
      <c r="N1571" s="24">
        <v>1500000</v>
      </c>
      <c r="O1571" s="24"/>
      <c r="P1571" s="24"/>
      <c r="Q1571" s="24"/>
      <c r="R1571" s="42"/>
    </row>
    <row r="1572" spans="1:18" s="6" customFormat="1" ht="27" customHeight="1" x14ac:dyDescent="0.25">
      <c r="A1572" s="240">
        <v>3</v>
      </c>
      <c r="B1572" s="243" t="s">
        <v>1382</v>
      </c>
      <c r="C1572" s="142">
        <f t="shared" si="184"/>
        <v>1500000</v>
      </c>
      <c r="D1572" s="24"/>
      <c r="E1572" s="24"/>
      <c r="F1572" s="24"/>
      <c r="G1572" s="24"/>
      <c r="H1572" s="24"/>
      <c r="I1572" s="24">
        <v>376.5</v>
      </c>
      <c r="J1572" s="24">
        <v>1500000</v>
      </c>
      <c r="K1572" s="24"/>
      <c r="L1572" s="24"/>
      <c r="M1572" s="24"/>
      <c r="N1572" s="24"/>
      <c r="O1572" s="24"/>
      <c r="P1572" s="24"/>
      <c r="Q1572" s="24"/>
      <c r="R1572" s="42"/>
    </row>
    <row r="1573" spans="1:18" s="6" customFormat="1" ht="24.75" customHeight="1" x14ac:dyDescent="0.25">
      <c r="A1573" s="240">
        <v>4</v>
      </c>
      <c r="B1573" s="243" t="s">
        <v>1383</v>
      </c>
      <c r="C1573" s="142">
        <f t="shared" si="184"/>
        <v>1000000</v>
      </c>
      <c r="D1573" s="24"/>
      <c r="E1573" s="24"/>
      <c r="F1573" s="24"/>
      <c r="G1573" s="24"/>
      <c r="H1573" s="24"/>
      <c r="I1573" s="24">
        <v>376.5</v>
      </c>
      <c r="J1573" s="24">
        <v>1000000</v>
      </c>
      <c r="K1573" s="24"/>
      <c r="L1573" s="24"/>
      <c r="M1573" s="24"/>
      <c r="N1573" s="24"/>
      <c r="O1573" s="24"/>
      <c r="P1573" s="24"/>
      <c r="Q1573" s="24"/>
      <c r="R1573" s="42"/>
    </row>
    <row r="1574" spans="1:18" s="6" customFormat="1" ht="43.5" customHeight="1" x14ac:dyDescent="0.25">
      <c r="A1574" s="240">
        <v>5</v>
      </c>
      <c r="B1574" s="241" t="s">
        <v>1408</v>
      </c>
      <c r="C1574" s="142">
        <f t="shared" si="184"/>
        <v>1500000</v>
      </c>
      <c r="D1574" s="24">
        <v>500000</v>
      </c>
      <c r="E1574" s="24"/>
      <c r="F1574" s="24"/>
      <c r="G1574" s="24"/>
      <c r="H1574" s="24"/>
      <c r="I1574" s="24"/>
      <c r="J1574" s="24"/>
      <c r="K1574" s="24">
        <v>700</v>
      </c>
      <c r="L1574" s="24">
        <v>500000</v>
      </c>
      <c r="M1574" s="24"/>
      <c r="N1574" s="24"/>
      <c r="O1574" s="24"/>
      <c r="P1574" s="24"/>
      <c r="Q1574" s="24">
        <v>500000</v>
      </c>
      <c r="R1574" s="42"/>
    </row>
    <row r="1575" spans="1:18" s="6" customFormat="1" ht="43.5" customHeight="1" x14ac:dyDescent="0.25">
      <c r="A1575" s="240">
        <v>6</v>
      </c>
      <c r="B1575" s="241" t="s">
        <v>1410</v>
      </c>
      <c r="C1575" s="142">
        <f t="shared" si="184"/>
        <v>900000</v>
      </c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>
        <v>900000</v>
      </c>
      <c r="R1575" s="42"/>
    </row>
    <row r="1576" spans="1:18" s="6" customFormat="1" ht="43.5" customHeight="1" x14ac:dyDescent="0.25">
      <c r="A1576" s="240">
        <v>7</v>
      </c>
      <c r="B1576" s="241" t="s">
        <v>1411</v>
      </c>
      <c r="C1576" s="142">
        <f t="shared" si="184"/>
        <v>1000000</v>
      </c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>
        <v>1000000</v>
      </c>
      <c r="R1576" s="42"/>
    </row>
    <row r="1577" spans="1:18" s="6" customFormat="1" ht="43.5" customHeight="1" x14ac:dyDescent="0.25">
      <c r="A1577" s="240">
        <v>8</v>
      </c>
      <c r="B1577" s="241" t="s">
        <v>1412</v>
      </c>
      <c r="C1577" s="142">
        <f t="shared" si="184"/>
        <v>1500000</v>
      </c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>
        <v>1500000</v>
      </c>
      <c r="R1577" s="42"/>
    </row>
    <row r="1578" spans="1:18" s="6" customFormat="1" ht="24.75" customHeight="1" x14ac:dyDescent="0.25">
      <c r="A1578" s="240">
        <v>9</v>
      </c>
      <c r="B1578" s="241" t="s">
        <v>319</v>
      </c>
      <c r="C1578" s="142">
        <f t="shared" si="184"/>
        <v>900000</v>
      </c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>
        <v>900000</v>
      </c>
      <c r="R1578" s="42"/>
    </row>
    <row r="1579" spans="1:18" s="6" customFormat="1" ht="23.25" customHeight="1" x14ac:dyDescent="0.25">
      <c r="A1579" s="240">
        <v>10</v>
      </c>
      <c r="B1579" s="241" t="s">
        <v>320</v>
      </c>
      <c r="C1579" s="142">
        <f t="shared" si="184"/>
        <v>1000000</v>
      </c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>
        <v>1000000</v>
      </c>
      <c r="R1579" s="42"/>
    </row>
    <row r="1580" spans="1:18" s="6" customFormat="1" ht="22.5" customHeight="1" x14ac:dyDescent="0.25">
      <c r="A1580" s="240">
        <v>11</v>
      </c>
      <c r="B1580" s="241" t="s">
        <v>321</v>
      </c>
      <c r="C1580" s="142">
        <f t="shared" si="184"/>
        <v>1000000</v>
      </c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>
        <v>1000000</v>
      </c>
      <c r="R1580" s="42"/>
    </row>
    <row r="1581" spans="1:18" s="6" customFormat="1" ht="27" customHeight="1" x14ac:dyDescent="0.25">
      <c r="A1581" s="240">
        <v>12</v>
      </c>
      <c r="B1581" s="241" t="s">
        <v>1384</v>
      </c>
      <c r="C1581" s="142">
        <f t="shared" si="184"/>
        <v>1500000</v>
      </c>
      <c r="D1581" s="24">
        <v>500000</v>
      </c>
      <c r="E1581" s="24"/>
      <c r="F1581" s="24"/>
      <c r="G1581" s="24"/>
      <c r="H1581" s="24"/>
      <c r="I1581" s="24"/>
      <c r="J1581" s="24"/>
      <c r="K1581" s="24">
        <v>900</v>
      </c>
      <c r="L1581" s="24">
        <v>500000</v>
      </c>
      <c r="M1581" s="24"/>
      <c r="N1581" s="24"/>
      <c r="O1581" s="24"/>
      <c r="P1581" s="24"/>
      <c r="Q1581" s="24">
        <v>500000</v>
      </c>
      <c r="R1581" s="42"/>
    </row>
    <row r="1582" spans="1:18" s="6" customFormat="1" ht="27" customHeight="1" x14ac:dyDescent="0.25">
      <c r="A1582" s="240">
        <v>13</v>
      </c>
      <c r="B1582" s="76" t="s">
        <v>1416</v>
      </c>
      <c r="C1582" s="142">
        <f t="shared" si="184"/>
        <v>2000000</v>
      </c>
      <c r="D1582" s="24">
        <v>500000</v>
      </c>
      <c r="E1582" s="24"/>
      <c r="F1582" s="24"/>
      <c r="G1582" s="24"/>
      <c r="H1582" s="24"/>
      <c r="I1582" s="24"/>
      <c r="J1582" s="24"/>
      <c r="K1582" s="24">
        <v>650</v>
      </c>
      <c r="L1582" s="24">
        <v>500000</v>
      </c>
      <c r="M1582" s="24"/>
      <c r="N1582" s="24"/>
      <c r="O1582" s="24"/>
      <c r="P1582" s="24"/>
      <c r="Q1582" s="24">
        <v>1000000</v>
      </c>
      <c r="R1582" s="42"/>
    </row>
    <row r="1583" spans="1:18" s="6" customFormat="1" ht="24.75" customHeight="1" x14ac:dyDescent="0.25">
      <c r="A1583" s="240">
        <v>14</v>
      </c>
      <c r="B1583" s="241" t="s">
        <v>1385</v>
      </c>
      <c r="C1583" s="142">
        <f t="shared" si="184"/>
        <v>1500000</v>
      </c>
      <c r="D1583" s="24"/>
      <c r="E1583" s="24"/>
      <c r="F1583" s="24"/>
      <c r="G1583" s="24"/>
      <c r="H1583" s="24"/>
      <c r="I1583" s="24"/>
      <c r="J1583" s="24"/>
      <c r="K1583" s="24">
        <v>900</v>
      </c>
      <c r="L1583" s="24">
        <v>500000</v>
      </c>
      <c r="M1583" s="24"/>
      <c r="N1583" s="24"/>
      <c r="O1583" s="24"/>
      <c r="P1583" s="24"/>
      <c r="Q1583" s="24">
        <v>1000000</v>
      </c>
      <c r="R1583" s="42"/>
    </row>
    <row r="1584" spans="1:18" s="6" customFormat="1" ht="26.25" customHeight="1" x14ac:dyDescent="0.25">
      <c r="A1584" s="240">
        <v>15</v>
      </c>
      <c r="B1584" s="241" t="s">
        <v>1525</v>
      </c>
      <c r="C1584" s="142">
        <f t="shared" si="184"/>
        <v>1500000</v>
      </c>
      <c r="D1584" s="24">
        <v>500000</v>
      </c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>
        <v>1000000</v>
      </c>
      <c r="R1584" s="42"/>
    </row>
    <row r="1585" spans="1:18" s="6" customFormat="1" ht="28.5" customHeight="1" x14ac:dyDescent="0.25">
      <c r="A1585" s="240">
        <v>16</v>
      </c>
      <c r="B1585" s="241" t="s">
        <v>1386</v>
      </c>
      <c r="C1585" s="142">
        <f t="shared" si="184"/>
        <v>2000000</v>
      </c>
      <c r="D1585" s="24">
        <v>500000</v>
      </c>
      <c r="E1585" s="24"/>
      <c r="F1585" s="24"/>
      <c r="G1585" s="24"/>
      <c r="H1585" s="24"/>
      <c r="I1585" s="24"/>
      <c r="J1585" s="24"/>
      <c r="K1585" s="24">
        <v>950</v>
      </c>
      <c r="L1585" s="24">
        <v>500000</v>
      </c>
      <c r="M1585" s="24"/>
      <c r="N1585" s="24"/>
      <c r="O1585" s="24"/>
      <c r="P1585" s="24"/>
      <c r="Q1585" s="24">
        <v>1000000</v>
      </c>
      <c r="R1585" s="42"/>
    </row>
    <row r="1586" spans="1:18" s="6" customFormat="1" ht="28.5" customHeight="1" x14ac:dyDescent="0.25">
      <c r="A1586" s="240">
        <v>17</v>
      </c>
      <c r="B1586" s="241" t="s">
        <v>322</v>
      </c>
      <c r="C1586" s="142">
        <f t="shared" si="184"/>
        <v>1500000</v>
      </c>
      <c r="D1586" s="24">
        <v>500000</v>
      </c>
      <c r="E1586" s="24"/>
      <c r="F1586" s="24"/>
      <c r="G1586" s="24"/>
      <c r="H1586" s="24"/>
      <c r="I1586" s="24"/>
      <c r="J1586" s="24"/>
      <c r="K1586" s="24">
        <v>740</v>
      </c>
      <c r="L1586" s="24">
        <v>500000</v>
      </c>
      <c r="M1586" s="24"/>
      <c r="N1586" s="24"/>
      <c r="O1586" s="24"/>
      <c r="P1586" s="24"/>
      <c r="Q1586" s="24">
        <v>500000</v>
      </c>
      <c r="R1586" s="42"/>
    </row>
    <row r="1587" spans="1:18" s="6" customFormat="1" ht="27" customHeight="1" x14ac:dyDescent="0.25">
      <c r="A1587" s="240">
        <v>18</v>
      </c>
      <c r="B1587" s="241" t="s">
        <v>1387</v>
      </c>
      <c r="C1587" s="142">
        <f t="shared" si="184"/>
        <v>1500000</v>
      </c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>
        <v>1500000</v>
      </c>
      <c r="R1587" s="42"/>
    </row>
    <row r="1588" spans="1:18" s="6" customFormat="1" ht="43.5" customHeight="1" x14ac:dyDescent="0.25">
      <c r="A1588" s="240">
        <v>19</v>
      </c>
      <c r="B1588" s="241" t="s">
        <v>1524</v>
      </c>
      <c r="C1588" s="142">
        <f t="shared" si="184"/>
        <v>900000</v>
      </c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>
        <v>900000</v>
      </c>
      <c r="R1588" s="42"/>
    </row>
    <row r="1589" spans="1:18" s="6" customFormat="1" ht="43.5" customHeight="1" x14ac:dyDescent="0.25">
      <c r="A1589" s="240">
        <v>20</v>
      </c>
      <c r="B1589" s="241" t="s">
        <v>1523</v>
      </c>
      <c r="C1589" s="142">
        <f t="shared" si="184"/>
        <v>1000000</v>
      </c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>
        <v>1000000</v>
      </c>
      <c r="R1589" s="42"/>
    </row>
    <row r="1590" spans="1:18" s="6" customFormat="1" ht="43.5" customHeight="1" x14ac:dyDescent="0.25">
      <c r="A1590" s="240">
        <v>21</v>
      </c>
      <c r="B1590" s="241" t="s">
        <v>1522</v>
      </c>
      <c r="C1590" s="142">
        <f t="shared" si="184"/>
        <v>1500000</v>
      </c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>
        <v>1500000</v>
      </c>
      <c r="R1590" s="42"/>
    </row>
    <row r="1591" spans="1:18" s="6" customFormat="1" ht="43.5" customHeight="1" x14ac:dyDescent="0.25">
      <c r="A1591" s="240">
        <v>22</v>
      </c>
      <c r="B1591" s="241" t="s">
        <v>1521</v>
      </c>
      <c r="C1591" s="142">
        <f t="shared" si="184"/>
        <v>1500000</v>
      </c>
      <c r="D1591" s="24"/>
      <c r="E1591" s="24"/>
      <c r="F1591" s="24"/>
      <c r="G1591" s="24"/>
      <c r="H1591" s="24"/>
      <c r="I1591" s="24"/>
      <c r="J1591" s="24"/>
      <c r="K1591" s="24">
        <v>414.78</v>
      </c>
      <c r="L1591" s="24">
        <v>250000</v>
      </c>
      <c r="M1591" s="24"/>
      <c r="N1591" s="24"/>
      <c r="O1591" s="24">
        <v>414.78</v>
      </c>
      <c r="P1591" s="24">
        <v>250000</v>
      </c>
      <c r="Q1591" s="24">
        <v>1000000</v>
      </c>
      <c r="R1591" s="42"/>
    </row>
    <row r="1592" spans="1:18" s="6" customFormat="1" ht="42" customHeight="1" x14ac:dyDescent="0.25">
      <c r="A1592" s="240">
        <v>23</v>
      </c>
      <c r="B1592" s="76" t="s">
        <v>1520</v>
      </c>
      <c r="C1592" s="142">
        <f t="shared" si="184"/>
        <v>1000000</v>
      </c>
      <c r="D1592" s="24"/>
      <c r="E1592" s="24"/>
      <c r="F1592" s="24"/>
      <c r="G1592" s="24"/>
      <c r="H1592" s="24"/>
      <c r="I1592" s="24"/>
      <c r="J1592" s="24"/>
      <c r="K1592" s="24">
        <v>414.78</v>
      </c>
      <c r="L1592" s="24">
        <v>500000</v>
      </c>
      <c r="M1592" s="24"/>
      <c r="N1592" s="24"/>
      <c r="O1592" s="24">
        <v>414.78</v>
      </c>
      <c r="P1592" s="24">
        <v>500000</v>
      </c>
      <c r="Q1592" s="24"/>
      <c r="R1592" s="42"/>
    </row>
    <row r="1593" spans="1:18" s="6" customFormat="1" ht="43.5" customHeight="1" x14ac:dyDescent="0.25">
      <c r="A1593" s="240">
        <v>24</v>
      </c>
      <c r="B1593" s="241" t="s">
        <v>1413</v>
      </c>
      <c r="C1593" s="142">
        <f t="shared" si="184"/>
        <v>6500000</v>
      </c>
      <c r="D1593" s="24">
        <v>6500000</v>
      </c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42"/>
    </row>
    <row r="1594" spans="1:18" s="6" customFormat="1" ht="24.75" customHeight="1" x14ac:dyDescent="0.25">
      <c r="A1594" s="240">
        <v>25</v>
      </c>
      <c r="B1594" s="241" t="s">
        <v>1388</v>
      </c>
      <c r="C1594" s="142">
        <f t="shared" si="184"/>
        <v>910000</v>
      </c>
      <c r="D1594" s="24">
        <v>250000</v>
      </c>
      <c r="E1594" s="24"/>
      <c r="F1594" s="24"/>
      <c r="G1594" s="24"/>
      <c r="H1594" s="24"/>
      <c r="I1594" s="24"/>
      <c r="J1594" s="24"/>
      <c r="K1594" s="24">
        <v>70</v>
      </c>
      <c r="L1594" s="24">
        <v>10000</v>
      </c>
      <c r="M1594" s="24">
        <v>47</v>
      </c>
      <c r="N1594" s="24">
        <v>150000</v>
      </c>
      <c r="O1594" s="24">
        <v>70</v>
      </c>
      <c r="P1594" s="24">
        <v>250000</v>
      </c>
      <c r="Q1594" s="24">
        <v>250000</v>
      </c>
      <c r="R1594" s="42"/>
    </row>
    <row r="1595" spans="1:18" s="6" customFormat="1" ht="32.25" customHeight="1" x14ac:dyDescent="0.25">
      <c r="A1595" s="240">
        <v>26</v>
      </c>
      <c r="B1595" s="241" t="s">
        <v>1389</v>
      </c>
      <c r="C1595" s="142">
        <f t="shared" si="184"/>
        <v>600000</v>
      </c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>
        <v>600000</v>
      </c>
      <c r="R1595" s="42"/>
    </row>
    <row r="1596" spans="1:18" s="6" customFormat="1" ht="31.5" customHeight="1" x14ac:dyDescent="0.25">
      <c r="A1596" s="240">
        <v>27</v>
      </c>
      <c r="B1596" s="241" t="s">
        <v>1390</v>
      </c>
      <c r="C1596" s="142">
        <f t="shared" si="184"/>
        <v>2000000</v>
      </c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>
        <v>2000000</v>
      </c>
      <c r="R1596" s="42"/>
    </row>
    <row r="1597" spans="1:18" s="6" customFormat="1" ht="23.25" customHeight="1" x14ac:dyDescent="0.25">
      <c r="A1597" s="240">
        <v>28</v>
      </c>
      <c r="B1597" s="241" t="s">
        <v>1391</v>
      </c>
      <c r="C1597" s="142">
        <f t="shared" si="184"/>
        <v>1500027</v>
      </c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>
        <v>27</v>
      </c>
      <c r="O1597" s="24">
        <v>500000</v>
      </c>
      <c r="P1597" s="24"/>
      <c r="Q1597" s="24">
        <v>1500000</v>
      </c>
      <c r="R1597" s="42"/>
    </row>
    <row r="1598" spans="1:18" s="6" customFormat="1" ht="22.5" customHeight="1" x14ac:dyDescent="0.25">
      <c r="A1598" s="240">
        <v>29</v>
      </c>
      <c r="B1598" s="76" t="s">
        <v>1392</v>
      </c>
      <c r="C1598" s="142">
        <f t="shared" si="184"/>
        <v>400021</v>
      </c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>
        <v>21</v>
      </c>
      <c r="O1598" s="24">
        <v>100000</v>
      </c>
      <c r="P1598" s="24"/>
      <c r="Q1598" s="24">
        <v>400000</v>
      </c>
      <c r="R1598" s="42"/>
    </row>
    <row r="1599" spans="1:18" s="6" customFormat="1" ht="28.5" customHeight="1" x14ac:dyDescent="0.25">
      <c r="A1599" s="240">
        <v>30</v>
      </c>
      <c r="B1599" s="76" t="s">
        <v>1393</v>
      </c>
      <c r="C1599" s="142">
        <f t="shared" si="184"/>
        <v>900000</v>
      </c>
      <c r="D1599" s="24">
        <v>300000</v>
      </c>
      <c r="E1599" s="24"/>
      <c r="F1599" s="24"/>
      <c r="G1599" s="24"/>
      <c r="H1599" s="24"/>
      <c r="I1599" s="24"/>
      <c r="J1599" s="24"/>
      <c r="K1599" s="24">
        <v>450</v>
      </c>
      <c r="L1599" s="24">
        <v>300000</v>
      </c>
      <c r="M1599" s="24"/>
      <c r="N1599" s="24"/>
      <c r="O1599" s="24"/>
      <c r="P1599" s="24"/>
      <c r="Q1599" s="24">
        <v>300000</v>
      </c>
      <c r="R1599" s="42"/>
    </row>
    <row r="1600" spans="1:18" s="6" customFormat="1" ht="43.5" customHeight="1" x14ac:dyDescent="0.25">
      <c r="A1600" s="240">
        <v>31</v>
      </c>
      <c r="B1600" s="76" t="s">
        <v>1414</v>
      </c>
      <c r="C1600" s="142">
        <f t="shared" si="184"/>
        <v>11500000</v>
      </c>
      <c r="D1600" s="24">
        <v>6500000</v>
      </c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>
        <v>5000000</v>
      </c>
      <c r="R1600" s="42"/>
    </row>
    <row r="1601" spans="1:18" s="6" customFormat="1" ht="26.25" customHeight="1" x14ac:dyDescent="0.25">
      <c r="A1601" s="240">
        <v>32</v>
      </c>
      <c r="B1601" s="76" t="s">
        <v>1394</v>
      </c>
      <c r="C1601" s="142">
        <f t="shared" si="184"/>
        <v>900000</v>
      </c>
      <c r="D1601" s="24">
        <v>900000</v>
      </c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42"/>
    </row>
    <row r="1602" spans="1:18" s="6" customFormat="1" ht="28.5" customHeight="1" x14ac:dyDescent="0.25">
      <c r="A1602" s="240">
        <v>33</v>
      </c>
      <c r="B1602" s="76" t="s">
        <v>1395</v>
      </c>
      <c r="C1602" s="142">
        <f t="shared" si="184"/>
        <v>900000</v>
      </c>
      <c r="D1602" s="24">
        <v>900000</v>
      </c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42"/>
    </row>
    <row r="1603" spans="1:18" s="6" customFormat="1" ht="28.5" customHeight="1" x14ac:dyDescent="0.25">
      <c r="A1603" s="240">
        <v>34</v>
      </c>
      <c r="B1603" s="76" t="s">
        <v>1396</v>
      </c>
      <c r="C1603" s="142">
        <f t="shared" si="184"/>
        <v>900000</v>
      </c>
      <c r="D1603" s="24">
        <v>450000</v>
      </c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>
        <v>450000</v>
      </c>
      <c r="R1603" s="42"/>
    </row>
    <row r="1604" spans="1:18" s="6" customFormat="1" ht="28.5" customHeight="1" x14ac:dyDescent="0.25">
      <c r="A1604" s="240">
        <v>35</v>
      </c>
      <c r="B1604" s="76" t="s">
        <v>1397</v>
      </c>
      <c r="C1604" s="142">
        <f t="shared" si="184"/>
        <v>600000</v>
      </c>
      <c r="D1604" s="24">
        <v>100000</v>
      </c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>
        <v>500000</v>
      </c>
      <c r="R1604" s="42"/>
    </row>
    <row r="1605" spans="1:18" s="6" customFormat="1" ht="43.5" customHeight="1" x14ac:dyDescent="0.25">
      <c r="A1605" s="240">
        <v>36</v>
      </c>
      <c r="B1605" s="76" t="s">
        <v>1415</v>
      </c>
      <c r="C1605" s="142">
        <f t="shared" si="184"/>
        <v>900000</v>
      </c>
      <c r="D1605" s="24">
        <v>450000</v>
      </c>
      <c r="E1605" s="24"/>
      <c r="F1605" s="24"/>
      <c r="G1605" s="24">
        <v>400</v>
      </c>
      <c r="H1605" s="24">
        <v>450000</v>
      </c>
      <c r="I1605" s="24"/>
      <c r="J1605" s="24"/>
      <c r="K1605" s="24"/>
      <c r="L1605" s="24"/>
      <c r="M1605" s="24"/>
      <c r="N1605" s="24"/>
      <c r="O1605" s="24"/>
      <c r="P1605" s="24"/>
      <c r="Q1605" s="24"/>
      <c r="R1605" s="42"/>
    </row>
    <row r="1606" spans="1:18" s="6" customFormat="1" ht="22.5" customHeight="1" x14ac:dyDescent="0.25">
      <c r="A1606" s="240">
        <v>37</v>
      </c>
      <c r="B1606" s="76" t="s">
        <v>1484</v>
      </c>
      <c r="C1606" s="142">
        <f t="shared" si="184"/>
        <v>1500000</v>
      </c>
      <c r="D1606" s="24">
        <v>1500000</v>
      </c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42"/>
    </row>
    <row r="1607" spans="1:18" s="6" customFormat="1" ht="24.75" customHeight="1" x14ac:dyDescent="0.25">
      <c r="A1607" s="240">
        <v>38</v>
      </c>
      <c r="B1607" s="76" t="s">
        <v>1398</v>
      </c>
      <c r="C1607" s="142">
        <f t="shared" si="184"/>
        <v>600000</v>
      </c>
      <c r="D1607" s="24">
        <v>300000</v>
      </c>
      <c r="E1607" s="24"/>
      <c r="F1607" s="24"/>
      <c r="G1607" s="24">
        <v>400</v>
      </c>
      <c r="H1607" s="24">
        <v>300000</v>
      </c>
      <c r="I1607" s="24"/>
      <c r="J1607" s="24"/>
      <c r="K1607" s="24"/>
      <c r="L1607" s="24"/>
      <c r="M1607" s="24"/>
      <c r="N1607" s="24"/>
      <c r="O1607" s="24"/>
      <c r="P1607" s="24"/>
      <c r="Q1607" s="24"/>
      <c r="R1607" s="42"/>
    </row>
    <row r="1608" spans="1:18" s="6" customFormat="1" ht="28.5" customHeight="1" x14ac:dyDescent="0.25">
      <c r="A1608" s="240">
        <v>39</v>
      </c>
      <c r="B1608" s="76" t="s">
        <v>1399</v>
      </c>
      <c r="C1608" s="142">
        <f t="shared" si="184"/>
        <v>900000</v>
      </c>
      <c r="D1608" s="24">
        <v>450000</v>
      </c>
      <c r="E1608" s="24"/>
      <c r="F1608" s="24"/>
      <c r="G1608" s="24">
        <v>400</v>
      </c>
      <c r="H1608" s="24">
        <v>450000</v>
      </c>
      <c r="I1608" s="24"/>
      <c r="J1608" s="24"/>
      <c r="K1608" s="24"/>
      <c r="L1608" s="24"/>
      <c r="M1608" s="24"/>
      <c r="N1608" s="24"/>
      <c r="O1608" s="24"/>
      <c r="P1608" s="24"/>
      <c r="Q1608" s="24"/>
      <c r="R1608" s="42"/>
    </row>
    <row r="1609" spans="1:18" s="6" customFormat="1" ht="24.75" customHeight="1" x14ac:dyDescent="0.25">
      <c r="A1609" s="240">
        <v>40</v>
      </c>
      <c r="B1609" s="76" t="s">
        <v>1400</v>
      </c>
      <c r="C1609" s="142">
        <f t="shared" si="184"/>
        <v>1000000</v>
      </c>
      <c r="D1609" s="24">
        <v>1000000</v>
      </c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42"/>
    </row>
    <row r="1610" spans="1:18" s="6" customFormat="1" ht="28.5" customHeight="1" x14ac:dyDescent="0.25">
      <c r="A1610" s="240">
        <v>41</v>
      </c>
      <c r="B1610" s="76" t="s">
        <v>1401</v>
      </c>
      <c r="C1610" s="142">
        <f t="shared" si="184"/>
        <v>1500000</v>
      </c>
      <c r="D1610" s="24">
        <v>1000000</v>
      </c>
      <c r="E1610" s="24"/>
      <c r="F1610" s="24"/>
      <c r="G1610" s="24">
        <v>530</v>
      </c>
      <c r="H1610" s="24">
        <v>500000</v>
      </c>
      <c r="I1610" s="24"/>
      <c r="J1610" s="24"/>
      <c r="K1610" s="24"/>
      <c r="L1610" s="24"/>
      <c r="M1610" s="24"/>
      <c r="N1610" s="24"/>
      <c r="O1610" s="24"/>
      <c r="P1610" s="24"/>
      <c r="Q1610" s="24"/>
      <c r="R1610" s="42"/>
    </row>
    <row r="1611" spans="1:18" s="6" customFormat="1" ht="30.75" customHeight="1" x14ac:dyDescent="0.25">
      <c r="A1611" s="240">
        <v>42</v>
      </c>
      <c r="B1611" s="76" t="s">
        <v>1402</v>
      </c>
      <c r="C1611" s="142">
        <f t="shared" si="184"/>
        <v>1500000</v>
      </c>
      <c r="D1611" s="24">
        <v>1000000</v>
      </c>
      <c r="E1611" s="24"/>
      <c r="F1611" s="24"/>
      <c r="G1611" s="24">
        <v>530</v>
      </c>
      <c r="H1611" s="24">
        <v>500000</v>
      </c>
      <c r="I1611" s="24"/>
      <c r="J1611" s="24"/>
      <c r="K1611" s="24"/>
      <c r="L1611" s="24"/>
      <c r="M1611" s="24"/>
      <c r="N1611" s="24"/>
      <c r="O1611" s="24"/>
      <c r="P1611" s="24"/>
      <c r="Q1611" s="24"/>
      <c r="R1611" s="42"/>
    </row>
    <row r="1612" spans="1:18" s="6" customFormat="1" ht="30" customHeight="1" x14ac:dyDescent="0.25">
      <c r="A1612" s="240">
        <v>43</v>
      </c>
      <c r="B1612" s="76" t="s">
        <v>1403</v>
      </c>
      <c r="C1612" s="142">
        <f t="shared" si="184"/>
        <v>1000000</v>
      </c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>
        <v>1000000</v>
      </c>
      <c r="R1612" s="42"/>
    </row>
    <row r="1613" spans="1:18" s="6" customFormat="1" ht="27" customHeight="1" x14ac:dyDescent="0.25">
      <c r="A1613" s="240">
        <v>44</v>
      </c>
      <c r="B1613" s="76" t="s">
        <v>1404</v>
      </c>
      <c r="C1613" s="142">
        <f t="shared" si="184"/>
        <v>1000000</v>
      </c>
      <c r="D1613" s="24">
        <v>500000</v>
      </c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>
        <v>500000</v>
      </c>
      <c r="R1613" s="42"/>
    </row>
    <row r="1614" spans="1:18" s="6" customFormat="1" ht="30" customHeight="1" x14ac:dyDescent="0.25">
      <c r="A1614" s="240">
        <v>45</v>
      </c>
      <c r="B1614" s="76" t="s">
        <v>1405</v>
      </c>
      <c r="C1614" s="142">
        <f t="shared" si="184"/>
        <v>1000000</v>
      </c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>
        <v>1000000</v>
      </c>
      <c r="R1614" s="42"/>
    </row>
    <row r="1615" spans="1:18" s="6" customFormat="1" ht="23.25" customHeight="1" x14ac:dyDescent="0.25">
      <c r="A1615" s="240">
        <v>46</v>
      </c>
      <c r="B1615" s="243" t="s">
        <v>1406</v>
      </c>
      <c r="C1615" s="142">
        <f t="shared" si="184"/>
        <v>800000</v>
      </c>
      <c r="D1615" s="24"/>
      <c r="E1615" s="24"/>
      <c r="F1615" s="24"/>
      <c r="G1615" s="24"/>
      <c r="H1615" s="24"/>
      <c r="I1615" s="24"/>
      <c r="J1615" s="24"/>
      <c r="K1615" s="24"/>
      <c r="L1615" s="24"/>
      <c r="M1615" s="24">
        <v>42.84</v>
      </c>
      <c r="N1615" s="24">
        <v>800000</v>
      </c>
      <c r="O1615" s="24"/>
      <c r="P1615" s="24"/>
      <c r="Q1615" s="24"/>
      <c r="R1615" s="42"/>
    </row>
    <row r="1616" spans="1:18" s="6" customFormat="1" ht="22.5" customHeight="1" x14ac:dyDescent="0.25">
      <c r="A1616" s="240">
        <v>47</v>
      </c>
      <c r="B1616" s="76" t="s">
        <v>1407</v>
      </c>
      <c r="C1616" s="142">
        <f t="shared" si="184"/>
        <v>800000</v>
      </c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>
        <v>800000</v>
      </c>
      <c r="R1616" s="42"/>
    </row>
    <row r="1617" spans="1:19" s="6" customFormat="1" ht="36" customHeight="1" x14ac:dyDescent="0.3">
      <c r="A1617" s="9">
        <v>43</v>
      </c>
      <c r="B1617" s="16" t="s">
        <v>101</v>
      </c>
      <c r="C1617" s="152">
        <f>C1618+C1620+C1623</f>
        <v>10754068</v>
      </c>
      <c r="D1617" s="68">
        <f t="shared" ref="D1617:Q1617" si="185">D1618+D1620+D1623</f>
        <v>2711500</v>
      </c>
      <c r="E1617" s="68">
        <f t="shared" si="185"/>
        <v>0</v>
      </c>
      <c r="F1617" s="68">
        <f t="shared" si="185"/>
        <v>0</v>
      </c>
      <c r="G1617" s="68">
        <f t="shared" si="185"/>
        <v>753</v>
      </c>
      <c r="H1617" s="68">
        <f t="shared" si="185"/>
        <v>1974516</v>
      </c>
      <c r="I1617" s="68">
        <f t="shared" si="185"/>
        <v>0</v>
      </c>
      <c r="J1617" s="68">
        <f t="shared" si="185"/>
        <v>0</v>
      </c>
      <c r="K1617" s="68">
        <f t="shared" si="185"/>
        <v>0</v>
      </c>
      <c r="L1617" s="68">
        <f t="shared" si="185"/>
        <v>0</v>
      </c>
      <c r="M1617" s="68">
        <f t="shared" si="185"/>
        <v>363.67999999999995</v>
      </c>
      <c r="N1617" s="68">
        <f t="shared" si="185"/>
        <v>1592403</v>
      </c>
      <c r="O1617" s="68">
        <f t="shared" si="185"/>
        <v>1687.48</v>
      </c>
      <c r="P1617" s="68">
        <f t="shared" si="185"/>
        <v>4475649</v>
      </c>
      <c r="Q1617" s="68">
        <f t="shared" si="185"/>
        <v>0</v>
      </c>
      <c r="R1617" s="244"/>
      <c r="S1617" s="50"/>
    </row>
    <row r="1618" spans="1:19" s="25" customFormat="1" ht="18.75" customHeight="1" x14ac:dyDescent="0.3">
      <c r="A1618" s="329" t="s">
        <v>1282</v>
      </c>
      <c r="B1618" s="19"/>
      <c r="C1618" s="352">
        <v>2229989</v>
      </c>
      <c r="D1618" s="85">
        <v>713054</v>
      </c>
      <c r="E1618" s="85"/>
      <c r="F1618" s="85"/>
      <c r="G1618" s="85"/>
      <c r="H1618" s="85"/>
      <c r="I1618" s="85"/>
      <c r="J1618" s="85"/>
      <c r="K1618" s="85"/>
      <c r="L1618" s="85"/>
      <c r="M1618" s="85">
        <v>57.3</v>
      </c>
      <c r="N1618" s="85">
        <v>364945</v>
      </c>
      <c r="O1618" s="85">
        <v>466.46</v>
      </c>
      <c r="P1618" s="85">
        <v>1151990</v>
      </c>
      <c r="Q1618" s="85"/>
      <c r="R1618" s="245"/>
    </row>
    <row r="1619" spans="1:19" s="25" customFormat="1" ht="39.75" customHeight="1" x14ac:dyDescent="0.25">
      <c r="A1619" s="7">
        <v>1</v>
      </c>
      <c r="B1619" s="8" t="s">
        <v>1629</v>
      </c>
      <c r="C1619" s="143">
        <v>2229989</v>
      </c>
      <c r="D1619" s="10">
        <v>713054</v>
      </c>
      <c r="E1619" s="10"/>
      <c r="F1619" s="10"/>
      <c r="G1619" s="10"/>
      <c r="H1619" s="10"/>
      <c r="I1619" s="10"/>
      <c r="J1619" s="10"/>
      <c r="K1619" s="10"/>
      <c r="L1619" s="10"/>
      <c r="M1619" s="10">
        <v>57.3</v>
      </c>
      <c r="N1619" s="10">
        <v>364945</v>
      </c>
      <c r="O1619" s="10">
        <v>466.46</v>
      </c>
      <c r="P1619" s="10">
        <v>1151990</v>
      </c>
      <c r="Q1619" s="10"/>
      <c r="R1619" s="245"/>
    </row>
    <row r="1620" spans="1:19" s="25" customFormat="1" x14ac:dyDescent="0.3">
      <c r="A1620" s="329" t="s">
        <v>1283</v>
      </c>
      <c r="B1620" s="19"/>
      <c r="C1620" s="352">
        <f>C1621+C1622</f>
        <v>3217205</v>
      </c>
      <c r="D1620" s="85">
        <f t="shared" ref="D1620:Q1620" si="186">D1621+D1622</f>
        <v>889693</v>
      </c>
      <c r="E1620" s="85">
        <f t="shared" si="186"/>
        <v>0</v>
      </c>
      <c r="F1620" s="85">
        <f t="shared" si="186"/>
        <v>0</v>
      </c>
      <c r="G1620" s="85">
        <f t="shared" si="186"/>
        <v>387.5</v>
      </c>
      <c r="H1620" s="85">
        <f t="shared" si="186"/>
        <v>884512</v>
      </c>
      <c r="I1620" s="85">
        <f t="shared" si="186"/>
        <v>0</v>
      </c>
      <c r="J1620" s="85">
        <f t="shared" si="186"/>
        <v>0</v>
      </c>
      <c r="K1620" s="85">
        <f t="shared" si="186"/>
        <v>0</v>
      </c>
      <c r="L1620" s="85">
        <f t="shared" si="186"/>
        <v>0</v>
      </c>
      <c r="M1620" s="85">
        <f t="shared" si="186"/>
        <v>112.24</v>
      </c>
      <c r="N1620" s="85">
        <f t="shared" si="186"/>
        <v>395978</v>
      </c>
      <c r="O1620" s="85">
        <f t="shared" si="186"/>
        <v>347.42</v>
      </c>
      <c r="P1620" s="85">
        <f t="shared" si="186"/>
        <v>1047022</v>
      </c>
      <c r="Q1620" s="85">
        <f t="shared" si="186"/>
        <v>0</v>
      </c>
      <c r="R1620" s="245"/>
    </row>
    <row r="1621" spans="1:19" s="25" customFormat="1" x14ac:dyDescent="0.25">
      <c r="A1621" s="7">
        <v>1</v>
      </c>
      <c r="B1621" s="8" t="s">
        <v>1285</v>
      </c>
      <c r="C1621" s="143">
        <v>368861</v>
      </c>
      <c r="D1621" s="10">
        <v>368861</v>
      </c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245"/>
    </row>
    <row r="1622" spans="1:19" s="25" customFormat="1" ht="38.25" customHeight="1" x14ac:dyDescent="0.25">
      <c r="A1622" s="7">
        <v>2</v>
      </c>
      <c r="B1622" s="8" t="s">
        <v>1519</v>
      </c>
      <c r="C1622" s="143">
        <v>2848344</v>
      </c>
      <c r="D1622" s="10">
        <v>520832</v>
      </c>
      <c r="E1622" s="10"/>
      <c r="F1622" s="10"/>
      <c r="G1622" s="10">
        <v>387.5</v>
      </c>
      <c r="H1622" s="10">
        <v>884512</v>
      </c>
      <c r="I1622" s="10"/>
      <c r="J1622" s="10"/>
      <c r="K1622" s="10"/>
      <c r="L1622" s="10"/>
      <c r="M1622" s="10">
        <v>112.24</v>
      </c>
      <c r="N1622" s="10">
        <v>395978</v>
      </c>
      <c r="O1622" s="10">
        <v>347.42</v>
      </c>
      <c r="P1622" s="10">
        <v>1047022</v>
      </c>
      <c r="Q1622" s="10"/>
      <c r="R1622" s="245"/>
    </row>
    <row r="1623" spans="1:19" s="25" customFormat="1" x14ac:dyDescent="0.3">
      <c r="A1623" s="329" t="s">
        <v>1284</v>
      </c>
      <c r="B1623" s="19"/>
      <c r="C1623" s="352">
        <f>C1624+C1625</f>
        <v>5306874</v>
      </c>
      <c r="D1623" s="85">
        <f t="shared" ref="D1623:Q1623" si="187">D1624+D1625</f>
        <v>1108753</v>
      </c>
      <c r="E1623" s="85">
        <f t="shared" si="187"/>
        <v>0</v>
      </c>
      <c r="F1623" s="85">
        <f t="shared" si="187"/>
        <v>0</v>
      </c>
      <c r="G1623" s="85">
        <f t="shared" si="187"/>
        <v>365.5</v>
      </c>
      <c r="H1623" s="85">
        <f t="shared" si="187"/>
        <v>1090004</v>
      </c>
      <c r="I1623" s="85">
        <f t="shared" si="187"/>
        <v>0</v>
      </c>
      <c r="J1623" s="85">
        <f t="shared" si="187"/>
        <v>0</v>
      </c>
      <c r="K1623" s="85">
        <f t="shared" si="187"/>
        <v>0</v>
      </c>
      <c r="L1623" s="85">
        <f t="shared" si="187"/>
        <v>0</v>
      </c>
      <c r="M1623" s="85">
        <f t="shared" si="187"/>
        <v>194.14</v>
      </c>
      <c r="N1623" s="85">
        <f t="shared" si="187"/>
        <v>831480</v>
      </c>
      <c r="O1623" s="85">
        <f t="shared" si="187"/>
        <v>873.6</v>
      </c>
      <c r="P1623" s="85">
        <f t="shared" si="187"/>
        <v>2276637</v>
      </c>
      <c r="Q1623" s="85">
        <f t="shared" si="187"/>
        <v>0</v>
      </c>
      <c r="R1623" s="245"/>
    </row>
    <row r="1624" spans="1:19" s="25" customFormat="1" ht="24.75" customHeight="1" x14ac:dyDescent="0.25">
      <c r="A1624" s="7">
        <v>1</v>
      </c>
      <c r="B1624" s="8" t="s">
        <v>1517</v>
      </c>
      <c r="C1624" s="143">
        <v>3321888</v>
      </c>
      <c r="D1624" s="10">
        <v>591868</v>
      </c>
      <c r="E1624" s="10"/>
      <c r="F1624" s="10"/>
      <c r="G1624" s="10">
        <v>365.5</v>
      </c>
      <c r="H1624" s="10">
        <v>1090004</v>
      </c>
      <c r="I1624" s="10"/>
      <c r="J1624" s="10"/>
      <c r="K1624" s="10"/>
      <c r="L1624" s="10"/>
      <c r="M1624" s="10">
        <v>81.900000000000006</v>
      </c>
      <c r="N1624" s="10">
        <v>412618</v>
      </c>
      <c r="O1624" s="10">
        <v>436.8</v>
      </c>
      <c r="P1624" s="10">
        <v>1227398</v>
      </c>
      <c r="Q1624" s="10"/>
      <c r="R1624" s="245"/>
    </row>
    <row r="1625" spans="1:19" s="25" customFormat="1" x14ac:dyDescent="0.25">
      <c r="A1625" s="7">
        <v>2</v>
      </c>
      <c r="B1625" s="8" t="s">
        <v>1518</v>
      </c>
      <c r="C1625" s="143">
        <v>1984986</v>
      </c>
      <c r="D1625" s="10">
        <v>516885</v>
      </c>
      <c r="E1625" s="10"/>
      <c r="F1625" s="10"/>
      <c r="G1625" s="10"/>
      <c r="H1625" s="10"/>
      <c r="I1625" s="10"/>
      <c r="J1625" s="10"/>
      <c r="K1625" s="10"/>
      <c r="L1625" s="10"/>
      <c r="M1625" s="10">
        <v>112.24</v>
      </c>
      <c r="N1625" s="10">
        <v>418862</v>
      </c>
      <c r="O1625" s="10">
        <v>436.8</v>
      </c>
      <c r="P1625" s="10">
        <v>1049239</v>
      </c>
      <c r="Q1625" s="10"/>
      <c r="R1625" s="245"/>
    </row>
    <row r="1626" spans="1:19" s="79" customFormat="1" ht="17.399999999999999" x14ac:dyDescent="0.3">
      <c r="A1626" s="9">
        <v>44</v>
      </c>
      <c r="B1626" s="246" t="s">
        <v>102</v>
      </c>
      <c r="C1626" s="373">
        <f>C1627+C1631+C1638</f>
        <v>15984603.032000002</v>
      </c>
      <c r="D1626" s="247">
        <f t="shared" ref="D1626" si="188">D1627+D1631+D1638</f>
        <v>1664166.3840000001</v>
      </c>
      <c r="E1626" s="247">
        <f t="shared" ref="E1626" si="189">E1627+E1631+E1638</f>
        <v>0</v>
      </c>
      <c r="F1626" s="247">
        <f t="shared" ref="F1626" si="190">F1627+F1631+F1638</f>
        <v>0</v>
      </c>
      <c r="G1626" s="247">
        <f t="shared" ref="G1626" si="191">G1627+G1631+G1638</f>
        <v>3040.7</v>
      </c>
      <c r="H1626" s="247">
        <f t="shared" ref="H1626" si="192">H1627+H1631+H1638</f>
        <v>9253123.7630000003</v>
      </c>
      <c r="I1626" s="247">
        <f t="shared" ref="I1626" si="193">I1627+I1631+I1638</f>
        <v>10</v>
      </c>
      <c r="J1626" s="247">
        <f t="shared" ref="J1626" si="194">J1627+J1631+J1638</f>
        <v>3982.4</v>
      </c>
      <c r="K1626" s="247">
        <f t="shared" ref="K1626" si="195">K1627+K1631+K1638</f>
        <v>1953</v>
      </c>
      <c r="L1626" s="247">
        <f t="shared" ref="L1626" si="196">L1627+L1631+L1638</f>
        <v>1765791.5729999999</v>
      </c>
      <c r="M1626" s="247">
        <f t="shared" ref="M1626" si="197">M1627+M1631+M1638</f>
        <v>0</v>
      </c>
      <c r="N1626" s="247">
        <f t="shared" ref="N1626" si="198">N1627+N1631+N1638</f>
        <v>0</v>
      </c>
      <c r="O1626" s="247">
        <f t="shared" ref="O1626" si="199">O1627+O1631+O1638</f>
        <v>1396</v>
      </c>
      <c r="P1626" s="247">
        <f t="shared" ref="P1626" si="200">P1627+P1631+P1638</f>
        <v>3297538.9119999995</v>
      </c>
      <c r="Q1626" s="247">
        <f t="shared" ref="Q1626" si="201">Q1627+Q1631+Q1638</f>
        <v>0</v>
      </c>
      <c r="R1626" s="248"/>
    </row>
    <row r="1627" spans="1:19" s="40" customFormat="1" ht="17.399999999999999" x14ac:dyDescent="0.3">
      <c r="A1627" s="249" t="s">
        <v>1198</v>
      </c>
      <c r="B1627" s="250"/>
      <c r="C1627" s="373">
        <f>C1630+C1629+C1628</f>
        <v>1032855.471</v>
      </c>
      <c r="D1627" s="247">
        <f>D1630+D1629+D1628</f>
        <v>1032855.471</v>
      </c>
      <c r="E1627" s="247"/>
      <c r="F1627" s="247"/>
      <c r="G1627" s="247"/>
      <c r="H1627" s="247"/>
      <c r="I1627" s="247"/>
      <c r="J1627" s="247"/>
      <c r="K1627" s="247"/>
      <c r="L1627" s="247"/>
      <c r="M1627" s="247"/>
      <c r="N1627" s="247"/>
      <c r="O1627" s="247"/>
      <c r="P1627" s="247"/>
      <c r="Q1627" s="85">
        <f>SUM(Q1628:Q1630)</f>
        <v>0</v>
      </c>
      <c r="R1627" s="112"/>
    </row>
    <row r="1628" spans="1:19" s="6" customFormat="1" x14ac:dyDescent="0.25">
      <c r="A1628" s="251">
        <v>1</v>
      </c>
      <c r="B1628" s="21" t="s">
        <v>1516</v>
      </c>
      <c r="C1628" s="181">
        <f>D1628</f>
        <v>361331.12</v>
      </c>
      <c r="D1628" s="10">
        <v>361331.12</v>
      </c>
      <c r="E1628" s="55"/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  <c r="P1628" s="55"/>
      <c r="Q1628" s="55"/>
      <c r="R1628" s="42"/>
    </row>
    <row r="1629" spans="1:19" s="6" customFormat="1" x14ac:dyDescent="0.25">
      <c r="A1629" s="251">
        <v>2</v>
      </c>
      <c r="B1629" s="252" t="s">
        <v>1740</v>
      </c>
      <c r="C1629" s="181">
        <f>D1629</f>
        <v>425948.47099999996</v>
      </c>
      <c r="D1629" s="55">
        <f>855.49*497.9</f>
        <v>425948.47099999996</v>
      </c>
      <c r="E1629" s="55"/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  <c r="P1629" s="55"/>
      <c r="Q1629" s="55"/>
      <c r="R1629" s="42"/>
    </row>
    <row r="1630" spans="1:19" s="6" customFormat="1" x14ac:dyDescent="0.25">
      <c r="A1630" s="251">
        <v>3</v>
      </c>
      <c r="B1630" s="253" t="s">
        <v>1515</v>
      </c>
      <c r="C1630" s="143">
        <v>245575.88</v>
      </c>
      <c r="D1630" s="10">
        <v>245575.88</v>
      </c>
      <c r="E1630" s="55"/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  <c r="P1630" s="55"/>
      <c r="Q1630" s="55"/>
      <c r="R1630" s="42"/>
    </row>
    <row r="1631" spans="1:19" s="40" customFormat="1" ht="17.399999999999999" x14ac:dyDescent="0.3">
      <c r="A1631" s="249" t="s">
        <v>1199</v>
      </c>
      <c r="B1631" s="250"/>
      <c r="C1631" s="373">
        <f>SUM(C1632:C1637)</f>
        <v>6958063.006000001</v>
      </c>
      <c r="D1631" s="247">
        <f t="shared" ref="D1631:Q1631" si="202">D1632+D1633+D1634+D1635+D1636+D1637</f>
        <v>631310.91299999994</v>
      </c>
      <c r="E1631" s="247">
        <f t="shared" si="202"/>
        <v>0</v>
      </c>
      <c r="F1631" s="247">
        <f t="shared" si="202"/>
        <v>0</v>
      </c>
      <c r="G1631" s="247">
        <f t="shared" si="202"/>
        <v>1567.7</v>
      </c>
      <c r="H1631" s="247">
        <f t="shared" si="202"/>
        <v>4770652.193</v>
      </c>
      <c r="I1631" s="247">
        <f t="shared" si="202"/>
        <v>10</v>
      </c>
      <c r="J1631" s="247">
        <f t="shared" si="202"/>
        <v>3982.4</v>
      </c>
      <c r="K1631" s="247">
        <f t="shared" si="202"/>
        <v>450</v>
      </c>
      <c r="L1631" s="247">
        <f t="shared" si="202"/>
        <v>443245.5</v>
      </c>
      <c r="M1631" s="247">
        <f t="shared" si="202"/>
        <v>0</v>
      </c>
      <c r="N1631" s="247">
        <f t="shared" si="202"/>
        <v>0</v>
      </c>
      <c r="O1631" s="247">
        <f t="shared" si="202"/>
        <v>450</v>
      </c>
      <c r="P1631" s="247">
        <f t="shared" si="202"/>
        <v>1108872</v>
      </c>
      <c r="Q1631" s="247">
        <f t="shared" si="202"/>
        <v>0</v>
      </c>
      <c r="R1631" s="112"/>
    </row>
    <row r="1632" spans="1:19" s="6" customFormat="1" ht="24.75" customHeight="1" x14ac:dyDescent="0.25">
      <c r="A1632" s="251">
        <v>1</v>
      </c>
      <c r="B1632" s="171" t="s">
        <v>323</v>
      </c>
      <c r="C1632" s="181">
        <f>D1632+H1632+J1632+L1632+P1632</f>
        <v>1034650.6000000001</v>
      </c>
      <c r="D1632" s="126"/>
      <c r="E1632" s="55"/>
      <c r="F1632" s="55"/>
      <c r="G1632" s="55">
        <v>340</v>
      </c>
      <c r="H1632" s="55">
        <f>G1632*3043.09</f>
        <v>1034650.6000000001</v>
      </c>
      <c r="I1632" s="55"/>
      <c r="J1632" s="55"/>
      <c r="K1632" s="55"/>
      <c r="L1632" s="55"/>
      <c r="M1632" s="55"/>
      <c r="N1632" s="55"/>
      <c r="O1632" s="55"/>
      <c r="P1632" s="55"/>
      <c r="Q1632" s="55"/>
      <c r="R1632" s="42"/>
    </row>
    <row r="1633" spans="1:18" x14ac:dyDescent="0.35">
      <c r="A1633" s="251">
        <v>2</v>
      </c>
      <c r="B1633" s="254" t="s">
        <v>1513</v>
      </c>
      <c r="C1633" s="181">
        <f t="shared" ref="C1633:C1637" si="203">D1633+H1633+J1633+L1633+P1633</f>
        <v>1582406.8</v>
      </c>
      <c r="D1633" s="126"/>
      <c r="E1633" s="55"/>
      <c r="F1633" s="55"/>
      <c r="G1633" s="55">
        <v>520</v>
      </c>
      <c r="H1633" s="55">
        <f>3043.09*G1633</f>
        <v>1582406.8</v>
      </c>
      <c r="I1633" s="55"/>
      <c r="J1633" s="55"/>
      <c r="K1633" s="55"/>
      <c r="L1633" s="55"/>
      <c r="M1633" s="55"/>
      <c r="N1633" s="55"/>
      <c r="O1633" s="55"/>
      <c r="P1633" s="55"/>
      <c r="Q1633" s="55"/>
      <c r="R1633" s="67"/>
    </row>
    <row r="1634" spans="1:18" s="6" customFormat="1" x14ac:dyDescent="0.25">
      <c r="A1634" s="251">
        <v>3</v>
      </c>
      <c r="B1634" s="252" t="s">
        <v>1516</v>
      </c>
      <c r="C1634" s="181">
        <f t="shared" si="203"/>
        <v>1556099.9</v>
      </c>
      <c r="D1634" s="10"/>
      <c r="E1634" s="55"/>
      <c r="F1634" s="55"/>
      <c r="G1634" s="55"/>
      <c r="H1634" s="55"/>
      <c r="I1634" s="55">
        <v>10</v>
      </c>
      <c r="J1634" s="55">
        <f>398.24*I1634</f>
        <v>3982.4</v>
      </c>
      <c r="K1634" s="55">
        <v>450</v>
      </c>
      <c r="L1634" s="55">
        <f>984.99*K1634</f>
        <v>443245.5</v>
      </c>
      <c r="M1634" s="55"/>
      <c r="N1634" s="55"/>
      <c r="O1634" s="55">
        <v>450</v>
      </c>
      <c r="P1634" s="55">
        <f>2464.16*O1634</f>
        <v>1108872</v>
      </c>
      <c r="Q1634" s="55"/>
      <c r="R1634" s="42"/>
    </row>
    <row r="1635" spans="1:18" s="6" customFormat="1" x14ac:dyDescent="0.25">
      <c r="A1635" s="251">
        <v>4</v>
      </c>
      <c r="B1635" s="253" t="s">
        <v>1512</v>
      </c>
      <c r="C1635" s="181">
        <f t="shared" si="203"/>
        <v>997220.59299999999</v>
      </c>
      <c r="D1635" s="126"/>
      <c r="E1635" s="55"/>
      <c r="F1635" s="55"/>
      <c r="G1635" s="55">
        <v>327.7</v>
      </c>
      <c r="H1635" s="55">
        <f>G1635*3043.09</f>
        <v>997220.59299999999</v>
      </c>
      <c r="I1635" s="55"/>
      <c r="J1635" s="55"/>
      <c r="K1635" s="55"/>
      <c r="L1635" s="55"/>
      <c r="M1635" s="55"/>
      <c r="N1635" s="55"/>
      <c r="O1635" s="55"/>
      <c r="P1635" s="55"/>
      <c r="Q1635" s="55"/>
      <c r="R1635" s="42"/>
    </row>
    <row r="1636" spans="1:18" s="6" customFormat="1" x14ac:dyDescent="0.25">
      <c r="A1636" s="251">
        <v>5</v>
      </c>
      <c r="B1636" s="253" t="s">
        <v>1514</v>
      </c>
      <c r="C1636" s="181">
        <f t="shared" si="203"/>
        <v>319755.69</v>
      </c>
      <c r="D1636" s="120">
        <v>319755.69</v>
      </c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5"/>
      <c r="Q1636" s="55"/>
      <c r="R1636" s="42"/>
    </row>
    <row r="1637" spans="1:18" s="6" customFormat="1" x14ac:dyDescent="0.25">
      <c r="A1637" s="251">
        <v>6</v>
      </c>
      <c r="B1637" s="253" t="s">
        <v>1511</v>
      </c>
      <c r="C1637" s="181">
        <f t="shared" si="203"/>
        <v>1467929.423</v>
      </c>
      <c r="D1637" s="55">
        <f>497.7*625.99</f>
        <v>311555.223</v>
      </c>
      <c r="E1637" s="55"/>
      <c r="F1637" s="55"/>
      <c r="G1637" s="55">
        <v>380</v>
      </c>
      <c r="H1637" s="55">
        <f>3043.09*G1637</f>
        <v>1156374.2</v>
      </c>
      <c r="I1637" s="55"/>
      <c r="J1637" s="55"/>
      <c r="K1637" s="55"/>
      <c r="L1637" s="55"/>
      <c r="M1637" s="55"/>
      <c r="N1637" s="55"/>
      <c r="O1637" s="55"/>
      <c r="P1637" s="55"/>
      <c r="Q1637" s="55"/>
      <c r="R1637" s="42"/>
    </row>
    <row r="1638" spans="1:18" s="79" customFormat="1" ht="17.399999999999999" x14ac:dyDescent="0.25">
      <c r="A1638" s="249" t="s">
        <v>1645</v>
      </c>
      <c r="B1638" s="250"/>
      <c r="C1638" s="374">
        <f>C1639+C1640+C1641+C1642+C1643</f>
        <v>7993684.5550000006</v>
      </c>
      <c r="D1638" s="255">
        <f t="shared" ref="D1638:Q1638" si="204">D1639+D1640+D1641+D1642+D1643</f>
        <v>0</v>
      </c>
      <c r="E1638" s="255">
        <f t="shared" si="204"/>
        <v>0</v>
      </c>
      <c r="F1638" s="255">
        <f t="shared" si="204"/>
        <v>0</v>
      </c>
      <c r="G1638" s="255">
        <f t="shared" si="204"/>
        <v>1473</v>
      </c>
      <c r="H1638" s="255">
        <f t="shared" si="204"/>
        <v>4482471.57</v>
      </c>
      <c r="I1638" s="255">
        <f t="shared" si="204"/>
        <v>0</v>
      </c>
      <c r="J1638" s="255">
        <f t="shared" si="204"/>
        <v>0</v>
      </c>
      <c r="K1638" s="255">
        <f t="shared" si="204"/>
        <v>1503</v>
      </c>
      <c r="L1638" s="255">
        <f t="shared" si="204"/>
        <v>1322546.0729999999</v>
      </c>
      <c r="M1638" s="255">
        <f t="shared" si="204"/>
        <v>0</v>
      </c>
      <c r="N1638" s="255">
        <f t="shared" si="204"/>
        <v>0</v>
      </c>
      <c r="O1638" s="255">
        <f t="shared" si="204"/>
        <v>946</v>
      </c>
      <c r="P1638" s="255">
        <f t="shared" si="204"/>
        <v>2188666.9119999995</v>
      </c>
      <c r="Q1638" s="255">
        <f t="shared" si="204"/>
        <v>0</v>
      </c>
      <c r="R1638" s="43"/>
    </row>
    <row r="1639" spans="1:18" s="6" customFormat="1" x14ac:dyDescent="0.25">
      <c r="A1639" s="251">
        <v>1</v>
      </c>
      <c r="B1639" s="253" t="s">
        <v>1510</v>
      </c>
      <c r="C1639" s="181">
        <f>H1639+L1639+P1639</f>
        <v>1464164.1749999998</v>
      </c>
      <c r="D1639" s="126"/>
      <c r="E1639" s="55"/>
      <c r="F1639" s="55"/>
      <c r="G1639" s="55"/>
      <c r="H1639" s="55"/>
      <c r="I1639" s="55"/>
      <c r="J1639" s="55"/>
      <c r="K1639" s="55">
        <v>473</v>
      </c>
      <c r="L1639" s="55">
        <f>984.99*424.5</f>
        <v>418128.255</v>
      </c>
      <c r="M1639" s="55"/>
      <c r="N1639" s="55"/>
      <c r="O1639" s="55">
        <v>473</v>
      </c>
      <c r="P1639" s="55">
        <f>2464.16*424.5</f>
        <v>1046035.9199999999</v>
      </c>
      <c r="Q1639" s="55"/>
      <c r="R1639" s="42"/>
    </row>
    <row r="1640" spans="1:18" s="6" customFormat="1" x14ac:dyDescent="0.25">
      <c r="A1640" s="251">
        <v>2</v>
      </c>
      <c r="B1640" s="253" t="s">
        <v>1509</v>
      </c>
      <c r="C1640" s="181">
        <f t="shared" ref="C1640:C1643" si="205">H1640+L1640+P1640</f>
        <v>1567191.35</v>
      </c>
      <c r="D1640" s="126"/>
      <c r="E1640" s="55"/>
      <c r="F1640" s="55"/>
      <c r="G1640" s="55">
        <v>515</v>
      </c>
      <c r="H1640" s="55">
        <f>G1640*3043.09</f>
        <v>1567191.35</v>
      </c>
      <c r="I1640" s="55"/>
      <c r="J1640" s="55"/>
      <c r="K1640" s="55"/>
      <c r="L1640" s="55"/>
      <c r="M1640" s="55"/>
      <c r="N1640" s="55"/>
      <c r="O1640" s="55"/>
      <c r="P1640" s="55"/>
      <c r="Q1640" s="55"/>
      <c r="R1640" s="42"/>
    </row>
    <row r="1641" spans="1:18" s="6" customFormat="1" x14ac:dyDescent="0.25">
      <c r="A1641" s="251">
        <v>3</v>
      </c>
      <c r="B1641" s="253" t="s">
        <v>1508</v>
      </c>
      <c r="C1641" s="181">
        <f t="shared" si="205"/>
        <v>2014869.3050000002</v>
      </c>
      <c r="D1641" s="126"/>
      <c r="E1641" s="55"/>
      <c r="F1641" s="55"/>
      <c r="G1641" s="55">
        <v>515</v>
      </c>
      <c r="H1641" s="55">
        <f>G1641*3043.09</f>
        <v>1567191.35</v>
      </c>
      <c r="I1641" s="55"/>
      <c r="J1641" s="55"/>
      <c r="K1641" s="55">
        <v>557</v>
      </c>
      <c r="L1641" s="55">
        <f>984.99*454.5</f>
        <v>447677.95500000002</v>
      </c>
      <c r="M1641" s="55"/>
      <c r="N1641" s="55"/>
      <c r="O1641" s="55"/>
      <c r="P1641" s="55"/>
      <c r="Q1641" s="55"/>
      <c r="R1641" s="42"/>
    </row>
    <row r="1642" spans="1:18" s="6" customFormat="1" x14ac:dyDescent="0.25">
      <c r="A1642" s="251">
        <v>4</v>
      </c>
      <c r="B1642" s="253" t="s">
        <v>1507</v>
      </c>
      <c r="C1642" s="181">
        <f t="shared" si="205"/>
        <v>1599370.855</v>
      </c>
      <c r="D1642" s="126"/>
      <c r="E1642" s="55"/>
      <c r="F1642" s="55"/>
      <c r="G1642" s="55"/>
      <c r="H1642" s="55"/>
      <c r="I1642" s="55"/>
      <c r="J1642" s="55"/>
      <c r="K1642" s="55">
        <v>473</v>
      </c>
      <c r="L1642" s="55">
        <f>984.99*463.7</f>
        <v>456739.86300000001</v>
      </c>
      <c r="M1642" s="55"/>
      <c r="N1642" s="55"/>
      <c r="O1642" s="55">
        <v>473</v>
      </c>
      <c r="P1642" s="55">
        <f>2464.16*463.7</f>
        <v>1142630.9919999999</v>
      </c>
      <c r="Q1642" s="55"/>
      <c r="R1642" s="42"/>
    </row>
    <row r="1643" spans="1:18" s="6" customFormat="1" x14ac:dyDescent="0.25">
      <c r="A1643" s="251">
        <v>5</v>
      </c>
      <c r="B1643" s="253" t="s">
        <v>1506</v>
      </c>
      <c r="C1643" s="181">
        <f t="shared" si="205"/>
        <v>1348088.87</v>
      </c>
      <c r="D1643" s="126"/>
      <c r="E1643" s="55"/>
      <c r="F1643" s="55"/>
      <c r="G1643" s="55">
        <v>443</v>
      </c>
      <c r="H1643" s="55">
        <f>G1643*3043.09</f>
        <v>1348088.87</v>
      </c>
      <c r="I1643" s="55"/>
      <c r="J1643" s="55"/>
      <c r="K1643" s="55"/>
      <c r="L1643" s="55"/>
      <c r="M1643" s="55"/>
      <c r="N1643" s="55"/>
      <c r="O1643" s="55"/>
      <c r="P1643" s="55"/>
      <c r="Q1643" s="55"/>
      <c r="R1643" s="42"/>
    </row>
    <row r="1644" spans="1:18" s="79" customFormat="1" ht="17.399999999999999" x14ac:dyDescent="0.3">
      <c r="A1644" s="9">
        <v>45</v>
      </c>
      <c r="B1644" s="16" t="s">
        <v>103</v>
      </c>
      <c r="C1644" s="340">
        <f>C1645+C1647+C1667</f>
        <v>50052622.460000001</v>
      </c>
      <c r="D1644" s="17">
        <f t="shared" ref="D1644:Q1644" si="206">D1645+D1647+D1667</f>
        <v>6590149</v>
      </c>
      <c r="E1644" s="17">
        <f t="shared" si="206"/>
        <v>0</v>
      </c>
      <c r="F1644" s="17">
        <f t="shared" si="206"/>
        <v>0</v>
      </c>
      <c r="G1644" s="17">
        <f t="shared" si="206"/>
        <v>10664.560000000001</v>
      </c>
      <c r="H1644" s="17">
        <f t="shared" si="206"/>
        <v>33554585.460000001</v>
      </c>
      <c r="I1644" s="17">
        <f t="shared" si="206"/>
        <v>0</v>
      </c>
      <c r="J1644" s="17">
        <f t="shared" si="206"/>
        <v>0</v>
      </c>
      <c r="K1644" s="17">
        <f t="shared" si="206"/>
        <v>1991.94</v>
      </c>
      <c r="L1644" s="17">
        <f t="shared" si="206"/>
        <v>1962040</v>
      </c>
      <c r="M1644" s="17">
        <f t="shared" si="206"/>
        <v>740.2</v>
      </c>
      <c r="N1644" s="17">
        <f t="shared" si="206"/>
        <v>766462</v>
      </c>
      <c r="O1644" s="17">
        <f t="shared" si="206"/>
        <v>2501.7799999999997</v>
      </c>
      <c r="P1644" s="17">
        <f t="shared" si="206"/>
        <v>7179386</v>
      </c>
      <c r="Q1644" s="17">
        <f t="shared" si="206"/>
        <v>0</v>
      </c>
      <c r="R1644" s="43"/>
    </row>
    <row r="1645" spans="1:18" s="40" customFormat="1" ht="18.75" customHeight="1" x14ac:dyDescent="0.3">
      <c r="A1645" s="425" t="s">
        <v>104</v>
      </c>
      <c r="B1645" s="426"/>
      <c r="C1645" s="352">
        <f>C1646</f>
        <v>850000</v>
      </c>
      <c r="D1645" s="85">
        <f t="shared" ref="D1645:Q1645" si="207">D1646</f>
        <v>0</v>
      </c>
      <c r="E1645" s="85">
        <f t="shared" si="207"/>
        <v>0</v>
      </c>
      <c r="F1645" s="85">
        <f t="shared" si="207"/>
        <v>0</v>
      </c>
      <c r="G1645" s="85">
        <f t="shared" si="207"/>
        <v>577.4</v>
      </c>
      <c r="H1645" s="85">
        <f t="shared" si="207"/>
        <v>850000</v>
      </c>
      <c r="I1645" s="85">
        <f t="shared" si="207"/>
        <v>0</v>
      </c>
      <c r="J1645" s="85">
        <f t="shared" si="207"/>
        <v>0</v>
      </c>
      <c r="K1645" s="85">
        <f t="shared" si="207"/>
        <v>0</v>
      </c>
      <c r="L1645" s="85">
        <f t="shared" si="207"/>
        <v>0</v>
      </c>
      <c r="M1645" s="85">
        <f t="shared" si="207"/>
        <v>0</v>
      </c>
      <c r="N1645" s="85">
        <f t="shared" si="207"/>
        <v>0</v>
      </c>
      <c r="O1645" s="85">
        <f t="shared" si="207"/>
        <v>0</v>
      </c>
      <c r="P1645" s="85">
        <f t="shared" si="207"/>
        <v>0</v>
      </c>
      <c r="Q1645" s="85">
        <f t="shared" si="207"/>
        <v>0</v>
      </c>
      <c r="R1645" s="112"/>
    </row>
    <row r="1646" spans="1:18" s="6" customFormat="1" x14ac:dyDescent="0.25">
      <c r="A1646" s="7">
        <v>3</v>
      </c>
      <c r="B1646" s="8" t="s">
        <v>1068</v>
      </c>
      <c r="C1646" s="143">
        <v>850000</v>
      </c>
      <c r="D1646" s="10"/>
      <c r="E1646" s="10"/>
      <c r="F1646" s="10"/>
      <c r="G1646" s="10">
        <v>577.4</v>
      </c>
      <c r="H1646" s="10">
        <v>850000</v>
      </c>
      <c r="I1646" s="10"/>
      <c r="J1646" s="10"/>
      <c r="K1646" s="10"/>
      <c r="L1646" s="10"/>
      <c r="M1646" s="10"/>
      <c r="N1646" s="10"/>
      <c r="O1646" s="10"/>
      <c r="P1646" s="23"/>
      <c r="Q1646" s="10"/>
      <c r="R1646" s="42"/>
    </row>
    <row r="1647" spans="1:18" s="79" customFormat="1" ht="18.75" customHeight="1" x14ac:dyDescent="0.3">
      <c r="A1647" s="425" t="s">
        <v>105</v>
      </c>
      <c r="B1647" s="426"/>
      <c r="C1647" s="352">
        <f>SUM(C1648:C1666)</f>
        <v>37923622.460000001</v>
      </c>
      <c r="D1647" s="85">
        <f t="shared" ref="D1647:Q1647" si="208">SUM(D1648:D1666)</f>
        <v>3575155</v>
      </c>
      <c r="E1647" s="85">
        <f t="shared" si="208"/>
        <v>0</v>
      </c>
      <c r="F1647" s="85">
        <f t="shared" si="208"/>
        <v>0</v>
      </c>
      <c r="G1647" s="85">
        <f t="shared" si="208"/>
        <v>7958.8200000000006</v>
      </c>
      <c r="H1647" s="85">
        <f t="shared" si="208"/>
        <v>25207041.460000001</v>
      </c>
      <c r="I1647" s="85">
        <f t="shared" si="208"/>
        <v>0</v>
      </c>
      <c r="J1647" s="85">
        <f t="shared" si="208"/>
        <v>0</v>
      </c>
      <c r="K1647" s="85">
        <f t="shared" si="208"/>
        <v>1991.94</v>
      </c>
      <c r="L1647" s="85">
        <f t="shared" si="208"/>
        <v>1962040</v>
      </c>
      <c r="M1647" s="85">
        <f t="shared" si="208"/>
        <v>0</v>
      </c>
      <c r="N1647" s="85">
        <f t="shared" si="208"/>
        <v>0</v>
      </c>
      <c r="O1647" s="85">
        <f t="shared" si="208"/>
        <v>2501.7799999999997</v>
      </c>
      <c r="P1647" s="85">
        <f t="shared" si="208"/>
        <v>7179386</v>
      </c>
      <c r="Q1647" s="85">
        <f t="shared" si="208"/>
        <v>0</v>
      </c>
      <c r="R1647" s="43"/>
    </row>
    <row r="1648" spans="1:18" x14ac:dyDescent="0.35">
      <c r="A1648" s="14">
        <v>1</v>
      </c>
      <c r="B1648" s="8" t="s">
        <v>1066</v>
      </c>
      <c r="C1648" s="143">
        <f>D1648+H1648+L1648+P1648</f>
        <v>3337098</v>
      </c>
      <c r="D1648" s="10">
        <v>366267</v>
      </c>
      <c r="E1648" s="10"/>
      <c r="F1648" s="10"/>
      <c r="G1648" s="10"/>
      <c r="H1648" s="10"/>
      <c r="I1648" s="10"/>
      <c r="J1648" s="10"/>
      <c r="K1648" s="10">
        <v>424.54</v>
      </c>
      <c r="L1648" s="10">
        <v>418167</v>
      </c>
      <c r="M1648" s="10"/>
      <c r="N1648" s="10"/>
      <c r="O1648" s="10">
        <v>968.65</v>
      </c>
      <c r="P1648" s="10">
        <v>2552664</v>
      </c>
      <c r="Q1648" s="10"/>
      <c r="R1648" s="67"/>
    </row>
    <row r="1649" spans="1:18" s="6" customFormat="1" x14ac:dyDescent="0.25">
      <c r="A1649" s="7">
        <v>2</v>
      </c>
      <c r="B1649" s="8" t="s">
        <v>1065</v>
      </c>
      <c r="C1649" s="143">
        <f>H1649</f>
        <v>2487977</v>
      </c>
      <c r="D1649" s="10" t="s">
        <v>138</v>
      </c>
      <c r="E1649" s="10"/>
      <c r="F1649" s="10"/>
      <c r="G1649" s="10">
        <v>1123.2</v>
      </c>
      <c r="H1649" s="10">
        <v>2487977</v>
      </c>
      <c r="I1649" s="10"/>
      <c r="J1649" s="10"/>
      <c r="K1649" s="10"/>
      <c r="L1649" s="10"/>
      <c r="M1649" s="10"/>
      <c r="N1649" s="10"/>
      <c r="O1649" s="10"/>
      <c r="P1649" s="10"/>
      <c r="Q1649" s="10"/>
      <c r="R1649" s="42"/>
    </row>
    <row r="1650" spans="1:18" x14ac:dyDescent="0.35">
      <c r="A1650" s="14">
        <v>3</v>
      </c>
      <c r="B1650" s="8" t="s">
        <v>1067</v>
      </c>
      <c r="C1650" s="143">
        <f t="shared" ref="C1650:C1666" si="209">D1650+H1650+L1650+P1650</f>
        <v>2642258</v>
      </c>
      <c r="D1650" s="10">
        <v>849152</v>
      </c>
      <c r="E1650" s="10"/>
      <c r="F1650" s="10"/>
      <c r="G1650" s="10">
        <v>809.54</v>
      </c>
      <c r="H1650" s="10">
        <v>1793106</v>
      </c>
      <c r="I1650" s="10"/>
      <c r="J1650" s="10"/>
      <c r="K1650" s="10"/>
      <c r="L1650" s="10"/>
      <c r="M1650" s="10"/>
      <c r="N1650" s="10"/>
      <c r="O1650" s="10"/>
      <c r="P1650" s="10"/>
      <c r="Q1650" s="10"/>
      <c r="R1650" s="67"/>
    </row>
    <row r="1651" spans="1:18" x14ac:dyDescent="0.35">
      <c r="A1651" s="7">
        <v>4</v>
      </c>
      <c r="B1651" s="8" t="s">
        <v>324</v>
      </c>
      <c r="C1651" s="143">
        <f t="shared" si="209"/>
        <v>2182579</v>
      </c>
      <c r="D1651" s="10">
        <v>283755</v>
      </c>
      <c r="E1651" s="10"/>
      <c r="F1651" s="10"/>
      <c r="G1651" s="10"/>
      <c r="H1651" s="23"/>
      <c r="I1651" s="10"/>
      <c r="J1651" s="10"/>
      <c r="K1651" s="10">
        <v>328.9</v>
      </c>
      <c r="L1651" s="10">
        <v>323963</v>
      </c>
      <c r="M1651" s="10"/>
      <c r="N1651" s="10"/>
      <c r="O1651" s="10">
        <v>294.63</v>
      </c>
      <c r="P1651" s="23">
        <v>1574861</v>
      </c>
      <c r="Q1651" s="10"/>
      <c r="R1651" s="67"/>
    </row>
    <row r="1652" spans="1:18" s="6" customFormat="1" ht="23.25" customHeight="1" x14ac:dyDescent="0.25">
      <c r="A1652" s="14">
        <v>5</v>
      </c>
      <c r="B1652" s="18" t="s">
        <v>1098</v>
      </c>
      <c r="C1652" s="143">
        <f t="shared" si="209"/>
        <v>1043652</v>
      </c>
      <c r="D1652" s="10">
        <v>1043652</v>
      </c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42"/>
    </row>
    <row r="1653" spans="1:18" s="6" customFormat="1" ht="20.25" customHeight="1" x14ac:dyDescent="0.25">
      <c r="A1653" s="7">
        <v>6</v>
      </c>
      <c r="B1653" s="18" t="s">
        <v>386</v>
      </c>
      <c r="C1653" s="143">
        <f t="shared" si="209"/>
        <v>3883585.46</v>
      </c>
      <c r="D1653" s="10"/>
      <c r="E1653" s="10"/>
      <c r="F1653" s="10"/>
      <c r="G1653" s="10">
        <v>524.27</v>
      </c>
      <c r="H1653" s="10">
        <v>1846863.46</v>
      </c>
      <c r="I1653" s="10"/>
      <c r="J1653" s="10"/>
      <c r="K1653" s="10">
        <v>590.5</v>
      </c>
      <c r="L1653" s="10">
        <v>581636</v>
      </c>
      <c r="M1653" s="10"/>
      <c r="N1653" s="10"/>
      <c r="O1653" s="10">
        <v>590.5</v>
      </c>
      <c r="P1653" s="10">
        <v>1455086</v>
      </c>
      <c r="Q1653" s="10"/>
      <c r="R1653" s="42"/>
    </row>
    <row r="1654" spans="1:18" ht="21.75" customHeight="1" x14ac:dyDescent="0.35">
      <c r="A1654" s="14">
        <v>7</v>
      </c>
      <c r="B1654" s="18" t="s">
        <v>387</v>
      </c>
      <c r="C1654" s="143">
        <f t="shared" si="209"/>
        <v>1079220</v>
      </c>
      <c r="D1654" s="10"/>
      <c r="E1654" s="10"/>
      <c r="F1654" s="10"/>
      <c r="G1654" s="10">
        <v>392.14</v>
      </c>
      <c r="H1654" s="10">
        <v>1079220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67"/>
    </row>
    <row r="1655" spans="1:18" s="6" customFormat="1" ht="18.75" customHeight="1" x14ac:dyDescent="0.25">
      <c r="A1655" s="7">
        <v>8</v>
      </c>
      <c r="B1655" s="18" t="s">
        <v>388</v>
      </c>
      <c r="C1655" s="143">
        <f t="shared" si="209"/>
        <v>1852962</v>
      </c>
      <c r="D1655" s="10"/>
      <c r="E1655" s="10"/>
      <c r="F1655" s="10"/>
      <c r="G1655" s="10">
        <v>526</v>
      </c>
      <c r="H1655" s="10">
        <v>1852962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42"/>
    </row>
    <row r="1656" spans="1:18" ht="24.75" customHeight="1" x14ac:dyDescent="0.35">
      <c r="A1656" s="14">
        <v>9</v>
      </c>
      <c r="B1656" s="18" t="s">
        <v>389</v>
      </c>
      <c r="C1656" s="143">
        <f t="shared" si="209"/>
        <v>1832272</v>
      </c>
      <c r="D1656" s="10"/>
      <c r="E1656" s="10"/>
      <c r="F1656" s="10"/>
      <c r="G1656" s="10">
        <v>520.13</v>
      </c>
      <c r="H1656" s="10">
        <v>1832272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67"/>
    </row>
    <row r="1657" spans="1:18" ht="24" customHeight="1" x14ac:dyDescent="0.35">
      <c r="A1657" s="7">
        <v>10</v>
      </c>
      <c r="B1657" s="18" t="s">
        <v>325</v>
      </c>
      <c r="C1657" s="143">
        <f t="shared" si="209"/>
        <v>1324578</v>
      </c>
      <c r="D1657" s="10"/>
      <c r="E1657" s="10"/>
      <c r="F1657" s="10"/>
      <c r="G1657" s="10">
        <v>376.01</v>
      </c>
      <c r="H1657" s="10">
        <v>1324578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67"/>
    </row>
    <row r="1658" spans="1:18" ht="22.5" customHeight="1" x14ac:dyDescent="0.35">
      <c r="A1658" s="14">
        <v>11</v>
      </c>
      <c r="B1658" s="18" t="s">
        <v>1069</v>
      </c>
      <c r="C1658" s="143">
        <f t="shared" si="209"/>
        <v>1300059</v>
      </c>
      <c r="D1658" s="10"/>
      <c r="E1658" s="10"/>
      <c r="F1658" s="10"/>
      <c r="G1658" s="10">
        <v>369.05</v>
      </c>
      <c r="H1658" s="10">
        <v>1300059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67"/>
    </row>
    <row r="1659" spans="1:18" x14ac:dyDescent="0.35">
      <c r="A1659" s="7">
        <v>12</v>
      </c>
      <c r="B1659" s="18" t="s">
        <v>326</v>
      </c>
      <c r="C1659" s="143">
        <f t="shared" si="209"/>
        <v>1290513</v>
      </c>
      <c r="D1659" s="10"/>
      <c r="E1659" s="10"/>
      <c r="F1659" s="10"/>
      <c r="G1659" s="10">
        <v>366.34</v>
      </c>
      <c r="H1659" s="10">
        <v>1290513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67"/>
    </row>
    <row r="1660" spans="1:18" s="6" customFormat="1" x14ac:dyDescent="0.25">
      <c r="A1660" s="14">
        <v>13</v>
      </c>
      <c r="B1660" s="18" t="s">
        <v>1070</v>
      </c>
      <c r="C1660" s="143">
        <f t="shared" si="209"/>
        <v>1290513</v>
      </c>
      <c r="D1660" s="10"/>
      <c r="E1660" s="10"/>
      <c r="F1660" s="10"/>
      <c r="G1660" s="10">
        <v>366.34</v>
      </c>
      <c r="H1660" s="10">
        <v>1290513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42"/>
    </row>
    <row r="1661" spans="1:18" s="6" customFormat="1" x14ac:dyDescent="0.25">
      <c r="A1661" s="7">
        <v>14</v>
      </c>
      <c r="B1661" s="18" t="s">
        <v>1071</v>
      </c>
      <c r="C1661" s="143">
        <f t="shared" si="209"/>
        <v>1327009</v>
      </c>
      <c r="D1661" s="10"/>
      <c r="E1661" s="10"/>
      <c r="F1661" s="10"/>
      <c r="G1661" s="10">
        <v>376.7</v>
      </c>
      <c r="H1661" s="10">
        <v>1327009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42"/>
    </row>
    <row r="1662" spans="1:18" s="6" customFormat="1" x14ac:dyDescent="0.25">
      <c r="A1662" s="14">
        <v>15</v>
      </c>
      <c r="B1662" s="18" t="s">
        <v>327</v>
      </c>
      <c r="C1662" s="143">
        <f t="shared" si="209"/>
        <v>1315947</v>
      </c>
      <c r="D1662" s="10"/>
      <c r="E1662" s="10"/>
      <c r="F1662" s="10"/>
      <c r="G1662" s="10">
        <v>373.56</v>
      </c>
      <c r="H1662" s="10">
        <v>1315947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42"/>
    </row>
    <row r="1663" spans="1:18" x14ac:dyDescent="0.35">
      <c r="A1663" s="7">
        <v>16</v>
      </c>
      <c r="B1663" s="18" t="s">
        <v>383</v>
      </c>
      <c r="C1663" s="143">
        <f t="shared" si="209"/>
        <v>4004064</v>
      </c>
      <c r="D1663" s="10"/>
      <c r="E1663" s="10"/>
      <c r="F1663" s="10"/>
      <c r="G1663" s="10">
        <v>1136.6400000000001</v>
      </c>
      <c r="H1663" s="10">
        <v>4004064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67"/>
    </row>
    <row r="1664" spans="1:18" x14ac:dyDescent="0.35">
      <c r="A1664" s="14">
        <v>17</v>
      </c>
      <c r="B1664" s="18" t="s">
        <v>390</v>
      </c>
      <c r="C1664" s="143">
        <f t="shared" si="209"/>
        <v>1032329</v>
      </c>
      <c r="D1664" s="10">
        <v>1032329</v>
      </c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67"/>
    </row>
    <row r="1665" spans="1:18" x14ac:dyDescent="0.35">
      <c r="A1665" s="7">
        <v>18</v>
      </c>
      <c r="B1665" s="18" t="s">
        <v>1072</v>
      </c>
      <c r="C1665" s="143">
        <f t="shared" si="209"/>
        <v>2461958</v>
      </c>
      <c r="D1665" s="10"/>
      <c r="E1665" s="10"/>
      <c r="F1665" s="10"/>
      <c r="G1665" s="10">
        <v>698.9</v>
      </c>
      <c r="H1665" s="10">
        <v>2461958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67"/>
    </row>
    <row r="1666" spans="1:18" x14ac:dyDescent="0.35">
      <c r="A1666" s="14">
        <v>19</v>
      </c>
      <c r="B1666" s="18" t="s">
        <v>1073</v>
      </c>
      <c r="C1666" s="143">
        <f t="shared" si="209"/>
        <v>2235049</v>
      </c>
      <c r="D1666" s="10"/>
      <c r="E1666" s="10"/>
      <c r="F1666" s="10"/>
      <c r="G1666" s="10"/>
      <c r="H1666" s="10"/>
      <c r="I1666" s="10"/>
      <c r="J1666" s="10"/>
      <c r="K1666" s="10">
        <v>648</v>
      </c>
      <c r="L1666" s="10">
        <v>638274</v>
      </c>
      <c r="M1666" s="10"/>
      <c r="N1666" s="10"/>
      <c r="O1666" s="10">
        <v>648</v>
      </c>
      <c r="P1666" s="10">
        <v>1596775</v>
      </c>
      <c r="Q1666" s="10"/>
      <c r="R1666" s="67"/>
    </row>
    <row r="1667" spans="1:18" s="40" customFormat="1" ht="18.75" customHeight="1" x14ac:dyDescent="0.3">
      <c r="A1667" s="425" t="s">
        <v>106</v>
      </c>
      <c r="B1667" s="426"/>
      <c r="C1667" s="352">
        <f>SUM(C1668:C1673)</f>
        <v>11279000</v>
      </c>
      <c r="D1667" s="85">
        <f t="shared" ref="D1667:Q1667" si="210">SUM(D1668:D1673)</f>
        <v>3014994</v>
      </c>
      <c r="E1667" s="85">
        <f t="shared" si="210"/>
        <v>0</v>
      </c>
      <c r="F1667" s="85">
        <f t="shared" si="210"/>
        <v>0</v>
      </c>
      <c r="G1667" s="85">
        <f t="shared" si="210"/>
        <v>2128.34</v>
      </c>
      <c r="H1667" s="85">
        <f t="shared" si="210"/>
        <v>7497544</v>
      </c>
      <c r="I1667" s="85">
        <f t="shared" si="210"/>
        <v>0</v>
      </c>
      <c r="J1667" s="85">
        <f t="shared" si="210"/>
        <v>0</v>
      </c>
      <c r="K1667" s="85">
        <f t="shared" si="210"/>
        <v>0</v>
      </c>
      <c r="L1667" s="85">
        <f t="shared" si="210"/>
        <v>0</v>
      </c>
      <c r="M1667" s="85">
        <f t="shared" si="210"/>
        <v>740.2</v>
      </c>
      <c r="N1667" s="85">
        <f t="shared" si="210"/>
        <v>766462</v>
      </c>
      <c r="O1667" s="85">
        <f t="shared" si="210"/>
        <v>0</v>
      </c>
      <c r="P1667" s="85">
        <f t="shared" si="210"/>
        <v>0</v>
      </c>
      <c r="Q1667" s="85">
        <f t="shared" si="210"/>
        <v>0</v>
      </c>
      <c r="R1667" s="112"/>
    </row>
    <row r="1668" spans="1:18" ht="18.75" customHeight="1" x14ac:dyDescent="0.35">
      <c r="A1668" s="7">
        <v>1</v>
      </c>
      <c r="B1668" s="8" t="s">
        <v>385</v>
      </c>
      <c r="C1668" s="143">
        <v>2876596</v>
      </c>
      <c r="D1668" s="10">
        <v>1030938</v>
      </c>
      <c r="E1668" s="10"/>
      <c r="F1668" s="10"/>
      <c r="G1668" s="10">
        <v>523.92999999999995</v>
      </c>
      <c r="H1668" s="10">
        <v>1845658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67"/>
    </row>
    <row r="1669" spans="1:18" x14ac:dyDescent="0.35">
      <c r="A1669" s="7">
        <v>2</v>
      </c>
      <c r="B1669" s="8" t="s">
        <v>1626</v>
      </c>
      <c r="C1669" s="143">
        <v>939029</v>
      </c>
      <c r="D1669" s="10">
        <v>939029</v>
      </c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67"/>
    </row>
    <row r="1670" spans="1:18" x14ac:dyDescent="0.35">
      <c r="A1670" s="7">
        <v>3</v>
      </c>
      <c r="B1670" s="8" t="s">
        <v>384</v>
      </c>
      <c r="C1670" s="143">
        <v>766462</v>
      </c>
      <c r="D1670" s="10"/>
      <c r="E1670" s="10"/>
      <c r="F1670" s="10"/>
      <c r="G1670" s="10"/>
      <c r="H1670" s="10"/>
      <c r="I1670" s="10"/>
      <c r="J1670" s="10"/>
      <c r="K1670" s="10"/>
      <c r="L1670" s="10"/>
      <c r="M1670" s="10">
        <v>740.2</v>
      </c>
      <c r="N1670" s="10">
        <v>766462</v>
      </c>
      <c r="O1670" s="10"/>
      <c r="P1670" s="10"/>
      <c r="Q1670" s="10"/>
      <c r="R1670" s="67"/>
    </row>
    <row r="1671" spans="1:18" ht="22.5" customHeight="1" x14ac:dyDescent="0.35">
      <c r="A1671" s="7">
        <v>4</v>
      </c>
      <c r="B1671" s="8" t="s">
        <v>1097</v>
      </c>
      <c r="C1671" s="143">
        <v>2890650</v>
      </c>
      <c r="D1671" s="10">
        <v>1045027</v>
      </c>
      <c r="E1671" s="10"/>
      <c r="F1671" s="10"/>
      <c r="G1671" s="10">
        <v>523.91999999999996</v>
      </c>
      <c r="H1671" s="10">
        <v>1845623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67"/>
    </row>
    <row r="1672" spans="1:18" s="6" customFormat="1" x14ac:dyDescent="0.25">
      <c r="A1672" s="7">
        <v>5</v>
      </c>
      <c r="B1672" s="8" t="s">
        <v>1625</v>
      </c>
      <c r="C1672" s="143">
        <v>1906813</v>
      </c>
      <c r="D1672" s="10"/>
      <c r="E1672" s="10"/>
      <c r="F1672" s="10"/>
      <c r="G1672" s="10">
        <v>541.29</v>
      </c>
      <c r="H1672" s="10">
        <v>1906813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42"/>
    </row>
    <row r="1673" spans="1:18" s="6" customFormat="1" ht="24" customHeight="1" x14ac:dyDescent="0.25">
      <c r="A1673" s="7">
        <v>6</v>
      </c>
      <c r="B1673" s="8" t="s">
        <v>1096</v>
      </c>
      <c r="C1673" s="143">
        <v>1899450</v>
      </c>
      <c r="D1673" s="10"/>
      <c r="E1673" s="10"/>
      <c r="F1673" s="10"/>
      <c r="G1673" s="10">
        <v>539.20000000000005</v>
      </c>
      <c r="H1673" s="10">
        <v>1899450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42"/>
    </row>
    <row r="1674" spans="1:18" s="6" customFormat="1" ht="22.5" customHeight="1" x14ac:dyDescent="0.3">
      <c r="A1674" s="9">
        <v>46</v>
      </c>
      <c r="B1674" s="16" t="s">
        <v>107</v>
      </c>
      <c r="C1674" s="152">
        <f>C1675</f>
        <v>1193058.3700000001</v>
      </c>
      <c r="D1674" s="68">
        <f t="shared" ref="D1674:Q1674" si="211">D1675</f>
        <v>698245.57000000007</v>
      </c>
      <c r="E1674" s="68">
        <f t="shared" si="211"/>
        <v>0</v>
      </c>
      <c r="F1674" s="68">
        <f t="shared" si="211"/>
        <v>0</v>
      </c>
      <c r="G1674" s="68">
        <f t="shared" si="211"/>
        <v>0</v>
      </c>
      <c r="H1674" s="68">
        <f t="shared" si="211"/>
        <v>0</v>
      </c>
      <c r="I1674" s="68">
        <f t="shared" si="211"/>
        <v>0</v>
      </c>
      <c r="J1674" s="68">
        <f t="shared" si="211"/>
        <v>0</v>
      </c>
      <c r="K1674" s="68">
        <f t="shared" si="211"/>
        <v>540</v>
      </c>
      <c r="L1674" s="68">
        <f t="shared" si="211"/>
        <v>494812.8</v>
      </c>
      <c r="M1674" s="68">
        <f t="shared" si="211"/>
        <v>0</v>
      </c>
      <c r="N1674" s="68">
        <f t="shared" si="211"/>
        <v>0</v>
      </c>
      <c r="O1674" s="68">
        <f t="shared" si="211"/>
        <v>0</v>
      </c>
      <c r="P1674" s="68">
        <f t="shared" si="211"/>
        <v>0</v>
      </c>
      <c r="Q1674" s="68">
        <f t="shared" si="211"/>
        <v>0</v>
      </c>
      <c r="R1674" s="42"/>
    </row>
    <row r="1675" spans="1:18" s="6" customFormat="1" ht="22.5" customHeight="1" x14ac:dyDescent="0.3">
      <c r="A1675" s="16" t="s">
        <v>1366</v>
      </c>
      <c r="B1675" s="176"/>
      <c r="C1675" s="152">
        <f>C1676+C1677</f>
        <v>1193058.3700000001</v>
      </c>
      <c r="D1675" s="68">
        <f t="shared" ref="D1675:Q1675" si="212">D1676+D1677</f>
        <v>698245.57000000007</v>
      </c>
      <c r="E1675" s="68">
        <f t="shared" si="212"/>
        <v>0</v>
      </c>
      <c r="F1675" s="68">
        <f t="shared" si="212"/>
        <v>0</v>
      </c>
      <c r="G1675" s="68">
        <f t="shared" si="212"/>
        <v>0</v>
      </c>
      <c r="H1675" s="68">
        <f t="shared" si="212"/>
        <v>0</v>
      </c>
      <c r="I1675" s="68">
        <f t="shared" si="212"/>
        <v>0</v>
      </c>
      <c r="J1675" s="68">
        <f t="shared" si="212"/>
        <v>0</v>
      </c>
      <c r="K1675" s="68">
        <f t="shared" si="212"/>
        <v>540</v>
      </c>
      <c r="L1675" s="68">
        <f t="shared" si="212"/>
        <v>494812.8</v>
      </c>
      <c r="M1675" s="68">
        <f t="shared" si="212"/>
        <v>0</v>
      </c>
      <c r="N1675" s="68">
        <f t="shared" si="212"/>
        <v>0</v>
      </c>
      <c r="O1675" s="68">
        <f t="shared" si="212"/>
        <v>0</v>
      </c>
      <c r="P1675" s="68">
        <f t="shared" si="212"/>
        <v>0</v>
      </c>
      <c r="Q1675" s="68">
        <f t="shared" si="212"/>
        <v>0</v>
      </c>
      <c r="R1675" s="42"/>
    </row>
    <row r="1676" spans="1:18" ht="28.5" customHeight="1" x14ac:dyDescent="0.35">
      <c r="A1676" s="22">
        <v>1</v>
      </c>
      <c r="B1676" s="19" t="s">
        <v>1505</v>
      </c>
      <c r="C1676" s="143">
        <v>879167.8</v>
      </c>
      <c r="D1676" s="55">
        <v>384355</v>
      </c>
      <c r="E1676" s="55"/>
      <c r="F1676" s="55"/>
      <c r="G1676" s="55"/>
      <c r="H1676" s="55"/>
      <c r="I1676" s="55"/>
      <c r="J1676" s="55"/>
      <c r="K1676" s="55">
        <v>540</v>
      </c>
      <c r="L1676" s="55">
        <v>494812.8</v>
      </c>
      <c r="M1676" s="55"/>
      <c r="N1676" s="55"/>
      <c r="O1676" s="55"/>
      <c r="P1676" s="55"/>
      <c r="Q1676" s="55"/>
      <c r="R1676" s="67"/>
    </row>
    <row r="1677" spans="1:18" ht="26.25" customHeight="1" x14ac:dyDescent="0.35">
      <c r="A1677" s="22">
        <v>2</v>
      </c>
      <c r="B1677" s="19" t="s">
        <v>1504</v>
      </c>
      <c r="C1677" s="181">
        <v>313890.57</v>
      </c>
      <c r="D1677" s="55">
        <v>313890.57</v>
      </c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5"/>
      <c r="Q1677" s="55"/>
      <c r="R1677" s="67"/>
    </row>
    <row r="1678" spans="1:18" x14ac:dyDescent="0.35">
      <c r="A1678" s="9">
        <v>47</v>
      </c>
      <c r="B1678" s="16" t="s">
        <v>108</v>
      </c>
      <c r="C1678" s="340">
        <f>SUM(C1679+C1681+C1684)</f>
        <v>11904596.82</v>
      </c>
      <c r="D1678" s="17">
        <f t="shared" ref="D1678:Q1678" si="213">SUM(D1679+D1681+D1684)</f>
        <v>3860418</v>
      </c>
      <c r="E1678" s="17">
        <f t="shared" si="213"/>
        <v>0</v>
      </c>
      <c r="F1678" s="17">
        <f t="shared" si="213"/>
        <v>0</v>
      </c>
      <c r="G1678" s="17">
        <f t="shared" si="213"/>
        <v>553.28</v>
      </c>
      <c r="H1678" s="17">
        <f t="shared" si="213"/>
        <v>1683681</v>
      </c>
      <c r="I1678" s="17">
        <f t="shared" si="213"/>
        <v>1860.3</v>
      </c>
      <c r="J1678" s="17">
        <f t="shared" si="213"/>
        <v>740845</v>
      </c>
      <c r="K1678" s="17">
        <f t="shared" si="213"/>
        <v>1070.8</v>
      </c>
      <c r="L1678" s="17">
        <f t="shared" si="213"/>
        <v>1054727.29</v>
      </c>
      <c r="M1678" s="17">
        <f t="shared" si="213"/>
        <v>1860.3</v>
      </c>
      <c r="N1678" s="17">
        <f t="shared" si="213"/>
        <v>1926303</v>
      </c>
      <c r="O1678" s="17">
        <f t="shared" si="213"/>
        <v>1070.8</v>
      </c>
      <c r="P1678" s="17">
        <f t="shared" si="213"/>
        <v>2638622.5299999998</v>
      </c>
      <c r="Q1678" s="17">
        <f t="shared" si="213"/>
        <v>0</v>
      </c>
      <c r="R1678" s="107"/>
    </row>
    <row r="1679" spans="1:18" s="11" customFormat="1" x14ac:dyDescent="0.25">
      <c r="A1679" s="428" t="s">
        <v>378</v>
      </c>
      <c r="B1679" s="429"/>
      <c r="C1679" s="340">
        <f>SUM(C1680:C1680)</f>
        <v>1108792</v>
      </c>
      <c r="D1679" s="17">
        <f>SUM(D1680:D1680)</f>
        <v>0</v>
      </c>
      <c r="E1679" s="17">
        <v>0</v>
      </c>
      <c r="F1679" s="17">
        <v>0</v>
      </c>
      <c r="G1679" s="17">
        <f>SUM(G1680:G1680)</f>
        <v>0</v>
      </c>
      <c r="H1679" s="17">
        <f>SUM(H1680:H1680)</f>
        <v>0</v>
      </c>
      <c r="I1679" s="17">
        <f>SUM(I1680:I1680)</f>
        <v>0</v>
      </c>
      <c r="J1679" s="17">
        <f>SUM(J1680:J1680)</f>
        <v>0</v>
      </c>
      <c r="K1679" s="17">
        <v>0</v>
      </c>
      <c r="L1679" s="17">
        <v>0</v>
      </c>
      <c r="M1679" s="17">
        <f>SUM(M1680:M1680)</f>
        <v>1070.8</v>
      </c>
      <c r="N1679" s="17">
        <f>SUM(N1680:N1680)</f>
        <v>1108792</v>
      </c>
      <c r="O1679" s="17">
        <v>0</v>
      </c>
      <c r="P1679" s="17">
        <v>0</v>
      </c>
      <c r="Q1679" s="17">
        <v>0</v>
      </c>
      <c r="R1679" s="107"/>
    </row>
    <row r="1680" spans="1:18" s="11" customFormat="1" x14ac:dyDescent="0.25">
      <c r="A1680" s="22">
        <v>1</v>
      </c>
      <c r="B1680" s="18" t="s">
        <v>1074</v>
      </c>
      <c r="C1680" s="181">
        <f>SUM(D1680+J1680+L1680+N1680+P1680)</f>
        <v>1108792</v>
      </c>
      <c r="D1680" s="55"/>
      <c r="E1680" s="55"/>
      <c r="F1680" s="55"/>
      <c r="G1680" s="55"/>
      <c r="H1680" s="55"/>
      <c r="I1680" s="55"/>
      <c r="J1680" s="55"/>
      <c r="K1680" s="55"/>
      <c r="L1680" s="55"/>
      <c r="M1680" s="55">
        <v>1070.8</v>
      </c>
      <c r="N1680" s="55">
        <v>1108792</v>
      </c>
      <c r="O1680" s="55"/>
      <c r="P1680" s="55"/>
      <c r="Q1680" s="55"/>
      <c r="R1680" s="107"/>
    </row>
    <row r="1681" spans="1:21" s="11" customFormat="1" ht="18.75" customHeight="1" x14ac:dyDescent="0.25">
      <c r="A1681" s="428" t="s">
        <v>379</v>
      </c>
      <c r="B1681" s="429"/>
      <c r="C1681" s="340">
        <f>SUM(C1682:C1683)</f>
        <v>3568012</v>
      </c>
      <c r="D1681" s="17">
        <f t="shared" ref="D1681:Q1681" si="214">SUM(D1682:D1683)</f>
        <v>2009656</v>
      </c>
      <c r="E1681" s="17">
        <f t="shared" si="214"/>
        <v>0</v>
      </c>
      <c r="F1681" s="17">
        <f t="shared" si="214"/>
        <v>0</v>
      </c>
      <c r="G1681" s="17">
        <f t="shared" si="214"/>
        <v>0</v>
      </c>
      <c r="H1681" s="17">
        <f t="shared" si="214"/>
        <v>0</v>
      </c>
      <c r="I1681" s="17">
        <f t="shared" si="214"/>
        <v>1860.3</v>
      </c>
      <c r="J1681" s="17">
        <f t="shared" si="214"/>
        <v>740845</v>
      </c>
      <c r="K1681" s="17">
        <f t="shared" si="214"/>
        <v>0</v>
      </c>
      <c r="L1681" s="17">
        <f t="shared" si="214"/>
        <v>0</v>
      </c>
      <c r="M1681" s="17">
        <f t="shared" si="214"/>
        <v>789.5</v>
      </c>
      <c r="N1681" s="17">
        <f t="shared" si="214"/>
        <v>817511</v>
      </c>
      <c r="O1681" s="17">
        <f t="shared" si="214"/>
        <v>0</v>
      </c>
      <c r="P1681" s="17">
        <f t="shared" si="214"/>
        <v>0</v>
      </c>
      <c r="Q1681" s="17">
        <f t="shared" si="214"/>
        <v>0</v>
      </c>
      <c r="R1681" s="107"/>
    </row>
    <row r="1682" spans="1:21" s="11" customFormat="1" x14ac:dyDescent="0.25">
      <c r="A1682" s="22">
        <v>1</v>
      </c>
      <c r="B1682" s="18" t="s">
        <v>1074</v>
      </c>
      <c r="C1682" s="181">
        <f>D1682+J1682+N1682</f>
        <v>2436091</v>
      </c>
      <c r="D1682" s="55">
        <v>2009656</v>
      </c>
      <c r="E1682" s="55"/>
      <c r="F1682" s="55"/>
      <c r="G1682" s="55"/>
      <c r="H1682" s="55"/>
      <c r="I1682" s="55">
        <v>1070.8</v>
      </c>
      <c r="J1682" s="55">
        <v>426435</v>
      </c>
      <c r="K1682" s="55"/>
      <c r="L1682" s="55"/>
      <c r="M1682" s="55"/>
      <c r="N1682" s="55"/>
      <c r="O1682" s="55"/>
      <c r="P1682" s="55"/>
      <c r="Q1682" s="55"/>
      <c r="R1682" s="107"/>
      <c r="T1682" s="109"/>
    </row>
    <row r="1683" spans="1:21" s="11" customFormat="1" ht="26.25" customHeight="1" x14ac:dyDescent="0.25">
      <c r="A1683" s="22">
        <v>2</v>
      </c>
      <c r="B1683" s="18" t="s">
        <v>1075</v>
      </c>
      <c r="C1683" s="181">
        <f>D1683+J1683+N1683</f>
        <v>1131921</v>
      </c>
      <c r="D1683" s="55"/>
      <c r="E1683" s="55"/>
      <c r="F1683" s="55"/>
      <c r="G1683" s="55"/>
      <c r="H1683" s="55"/>
      <c r="I1683" s="55">
        <v>789.5</v>
      </c>
      <c r="J1683" s="55">
        <v>314410</v>
      </c>
      <c r="K1683" s="55"/>
      <c r="L1683" s="55"/>
      <c r="M1683" s="55">
        <v>789.5</v>
      </c>
      <c r="N1683" s="55">
        <v>817511</v>
      </c>
      <c r="O1683" s="55"/>
      <c r="P1683" s="55"/>
      <c r="Q1683" s="55"/>
      <c r="R1683" s="107"/>
    </row>
    <row r="1684" spans="1:21" s="11" customFormat="1" ht="18.75" customHeight="1" x14ac:dyDescent="0.25">
      <c r="A1684" s="428" t="s">
        <v>380</v>
      </c>
      <c r="B1684" s="429"/>
      <c r="C1684" s="340">
        <f>SUM(C1685:C1686)</f>
        <v>7227792.8200000003</v>
      </c>
      <c r="D1684" s="17">
        <f t="shared" ref="D1684:Q1684" si="215">SUM(D1685:D1686)</f>
        <v>1850762</v>
      </c>
      <c r="E1684" s="17">
        <f t="shared" si="215"/>
        <v>0</v>
      </c>
      <c r="F1684" s="17">
        <f t="shared" si="215"/>
        <v>0</v>
      </c>
      <c r="G1684" s="17">
        <f t="shared" si="215"/>
        <v>553.28</v>
      </c>
      <c r="H1684" s="17">
        <f t="shared" si="215"/>
        <v>1683681</v>
      </c>
      <c r="I1684" s="17">
        <f t="shared" si="215"/>
        <v>0</v>
      </c>
      <c r="J1684" s="17">
        <f t="shared" si="215"/>
        <v>0</v>
      </c>
      <c r="K1684" s="17">
        <f t="shared" si="215"/>
        <v>1070.8</v>
      </c>
      <c r="L1684" s="17">
        <f t="shared" si="215"/>
        <v>1054727.29</v>
      </c>
      <c r="M1684" s="17">
        <f t="shared" si="215"/>
        <v>0</v>
      </c>
      <c r="N1684" s="17">
        <f t="shared" si="215"/>
        <v>0</v>
      </c>
      <c r="O1684" s="17">
        <f t="shared" si="215"/>
        <v>1070.8</v>
      </c>
      <c r="P1684" s="17">
        <f t="shared" si="215"/>
        <v>2638622.5299999998</v>
      </c>
      <c r="Q1684" s="17">
        <f t="shared" si="215"/>
        <v>0</v>
      </c>
      <c r="R1684" s="107"/>
    </row>
    <row r="1685" spans="1:21" s="11" customFormat="1" x14ac:dyDescent="0.25">
      <c r="A1685" s="22">
        <v>1</v>
      </c>
      <c r="B1685" s="18" t="s">
        <v>1074</v>
      </c>
      <c r="C1685" s="181">
        <f>D1685+H1685+L1685+P1685</f>
        <v>3693349.82</v>
      </c>
      <c r="D1685" s="55"/>
      <c r="E1685" s="55"/>
      <c r="F1685" s="55"/>
      <c r="G1685" s="55"/>
      <c r="H1685" s="55"/>
      <c r="I1685" s="55"/>
      <c r="J1685" s="55"/>
      <c r="K1685" s="55">
        <v>1070.8</v>
      </c>
      <c r="L1685" s="55">
        <v>1054727.29</v>
      </c>
      <c r="M1685" s="55"/>
      <c r="N1685" s="55"/>
      <c r="O1685" s="55">
        <v>1070.8</v>
      </c>
      <c r="P1685" s="55">
        <v>2638622.5299999998</v>
      </c>
      <c r="Q1685" s="55"/>
      <c r="R1685" s="107"/>
    </row>
    <row r="1686" spans="1:21" s="11" customFormat="1" ht="28.5" customHeight="1" x14ac:dyDescent="0.25">
      <c r="A1686" s="7">
        <v>2</v>
      </c>
      <c r="B1686" s="8" t="s">
        <v>1075</v>
      </c>
      <c r="C1686" s="181">
        <f>D1686+H1686+L1686+P1686</f>
        <v>3534443</v>
      </c>
      <c r="D1686" s="10">
        <v>1850762</v>
      </c>
      <c r="E1686" s="10"/>
      <c r="F1686" s="10"/>
      <c r="G1686" s="55">
        <v>553.28</v>
      </c>
      <c r="H1686" s="55">
        <v>1683681</v>
      </c>
      <c r="I1686" s="10"/>
      <c r="J1686" s="10"/>
      <c r="K1686" s="10"/>
      <c r="L1686" s="10"/>
      <c r="M1686" s="10"/>
      <c r="N1686" s="10"/>
      <c r="O1686" s="10"/>
      <c r="P1686" s="10"/>
      <c r="Q1686" s="10"/>
      <c r="R1686" s="108"/>
    </row>
    <row r="1687" spans="1:21" x14ac:dyDescent="0.35">
      <c r="A1687" s="9">
        <v>48</v>
      </c>
      <c r="B1687" s="16" t="s">
        <v>109</v>
      </c>
      <c r="C1687" s="152">
        <f>C1688</f>
        <v>887900</v>
      </c>
      <c r="D1687" s="68">
        <f t="shared" ref="D1687:Q1687" si="216">D1688</f>
        <v>0</v>
      </c>
      <c r="E1687" s="68">
        <f t="shared" si="216"/>
        <v>0</v>
      </c>
      <c r="F1687" s="68">
        <f t="shared" si="216"/>
        <v>0</v>
      </c>
      <c r="G1687" s="68">
        <f t="shared" si="216"/>
        <v>370.2</v>
      </c>
      <c r="H1687" s="68">
        <f t="shared" si="216"/>
        <v>460000</v>
      </c>
      <c r="I1687" s="68">
        <f t="shared" si="216"/>
        <v>0</v>
      </c>
      <c r="J1687" s="68">
        <f t="shared" si="216"/>
        <v>0</v>
      </c>
      <c r="K1687" s="68">
        <f t="shared" si="216"/>
        <v>200</v>
      </c>
      <c r="L1687" s="68">
        <f t="shared" si="216"/>
        <v>80000</v>
      </c>
      <c r="M1687" s="68">
        <f t="shared" si="216"/>
        <v>270</v>
      </c>
      <c r="N1687" s="68">
        <f t="shared" si="216"/>
        <v>260000</v>
      </c>
      <c r="O1687" s="68">
        <f t="shared" si="216"/>
        <v>300</v>
      </c>
      <c r="P1687" s="68">
        <f t="shared" si="216"/>
        <v>87900</v>
      </c>
      <c r="Q1687" s="68">
        <f t="shared" si="216"/>
        <v>0</v>
      </c>
      <c r="R1687" s="67"/>
    </row>
    <row r="1688" spans="1:21" x14ac:dyDescent="0.35">
      <c r="A1688" s="16" t="s">
        <v>1647</v>
      </c>
      <c r="B1688" s="16"/>
      <c r="C1688" s="152">
        <f>C1689</f>
        <v>887900</v>
      </c>
      <c r="D1688" s="68">
        <f t="shared" ref="D1688:Q1688" si="217">D1689</f>
        <v>0</v>
      </c>
      <c r="E1688" s="68">
        <f t="shared" si="217"/>
        <v>0</v>
      </c>
      <c r="F1688" s="68">
        <f t="shared" si="217"/>
        <v>0</v>
      </c>
      <c r="G1688" s="68">
        <f t="shared" si="217"/>
        <v>370.2</v>
      </c>
      <c r="H1688" s="68">
        <f t="shared" si="217"/>
        <v>460000</v>
      </c>
      <c r="I1688" s="68">
        <f t="shared" si="217"/>
        <v>0</v>
      </c>
      <c r="J1688" s="68">
        <f t="shared" si="217"/>
        <v>0</v>
      </c>
      <c r="K1688" s="68">
        <f t="shared" si="217"/>
        <v>200</v>
      </c>
      <c r="L1688" s="68">
        <f t="shared" si="217"/>
        <v>80000</v>
      </c>
      <c r="M1688" s="68">
        <f t="shared" si="217"/>
        <v>270</v>
      </c>
      <c r="N1688" s="68">
        <f t="shared" si="217"/>
        <v>260000</v>
      </c>
      <c r="O1688" s="68">
        <f t="shared" si="217"/>
        <v>300</v>
      </c>
      <c r="P1688" s="68">
        <f t="shared" si="217"/>
        <v>87900</v>
      </c>
      <c r="Q1688" s="68">
        <f t="shared" si="217"/>
        <v>0</v>
      </c>
      <c r="R1688" s="67"/>
    </row>
    <row r="1689" spans="1:21" s="6" customFormat="1" ht="41.25" customHeight="1" x14ac:dyDescent="0.25">
      <c r="A1689" s="22">
        <v>1</v>
      </c>
      <c r="B1689" s="19" t="s">
        <v>1648</v>
      </c>
      <c r="C1689" s="332">
        <v>887900</v>
      </c>
      <c r="D1689" s="127"/>
      <c r="E1689" s="128"/>
      <c r="F1689" s="128"/>
      <c r="G1689" s="55">
        <v>370.2</v>
      </c>
      <c r="H1689" s="55">
        <v>460000</v>
      </c>
      <c r="I1689" s="128"/>
      <c r="J1689" s="128"/>
      <c r="K1689" s="55">
        <v>200</v>
      </c>
      <c r="L1689" s="55">
        <v>80000</v>
      </c>
      <c r="M1689" s="55">
        <v>270</v>
      </c>
      <c r="N1689" s="55">
        <v>260000</v>
      </c>
      <c r="O1689" s="55">
        <v>300</v>
      </c>
      <c r="P1689" s="55">
        <v>87900</v>
      </c>
      <c r="Q1689" s="128"/>
      <c r="R1689" s="42"/>
    </row>
    <row r="1690" spans="1:21" s="6" customFormat="1" ht="29.25" customHeight="1" x14ac:dyDescent="0.3">
      <c r="A1690" s="9">
        <v>49</v>
      </c>
      <c r="B1690" s="16" t="s">
        <v>110</v>
      </c>
      <c r="C1690" s="152">
        <f>C1691</f>
        <v>850000</v>
      </c>
      <c r="D1690" s="68">
        <f t="shared" ref="D1690:Q1690" si="218">D1691</f>
        <v>850000</v>
      </c>
      <c r="E1690" s="68">
        <f t="shared" si="218"/>
        <v>0</v>
      </c>
      <c r="F1690" s="68">
        <f t="shared" si="218"/>
        <v>0</v>
      </c>
      <c r="G1690" s="68">
        <f t="shared" si="218"/>
        <v>0</v>
      </c>
      <c r="H1690" s="68">
        <f t="shared" si="218"/>
        <v>0</v>
      </c>
      <c r="I1690" s="68">
        <f t="shared" si="218"/>
        <v>0</v>
      </c>
      <c r="J1690" s="68">
        <f t="shared" si="218"/>
        <v>0</v>
      </c>
      <c r="K1690" s="68">
        <f t="shared" si="218"/>
        <v>0</v>
      </c>
      <c r="L1690" s="68">
        <f t="shared" si="218"/>
        <v>0</v>
      </c>
      <c r="M1690" s="68">
        <f t="shared" si="218"/>
        <v>0</v>
      </c>
      <c r="N1690" s="68">
        <f t="shared" si="218"/>
        <v>0</v>
      </c>
      <c r="O1690" s="68">
        <f t="shared" si="218"/>
        <v>0</v>
      </c>
      <c r="P1690" s="68">
        <f t="shared" si="218"/>
        <v>0</v>
      </c>
      <c r="Q1690" s="68">
        <f t="shared" si="218"/>
        <v>0</v>
      </c>
      <c r="R1690" s="42"/>
    </row>
    <row r="1691" spans="1:21" s="6" customFormat="1" ht="21.75" customHeight="1" x14ac:dyDescent="0.3">
      <c r="A1691" s="414" t="s">
        <v>111</v>
      </c>
      <c r="B1691" s="416"/>
      <c r="C1691" s="152">
        <f>C1692</f>
        <v>850000</v>
      </c>
      <c r="D1691" s="68">
        <f t="shared" ref="D1691:Q1691" si="219">D1692</f>
        <v>850000</v>
      </c>
      <c r="E1691" s="68">
        <f t="shared" si="219"/>
        <v>0</v>
      </c>
      <c r="F1691" s="68">
        <f t="shared" si="219"/>
        <v>0</v>
      </c>
      <c r="G1691" s="68">
        <f t="shared" si="219"/>
        <v>0</v>
      </c>
      <c r="H1691" s="68">
        <f t="shared" si="219"/>
        <v>0</v>
      </c>
      <c r="I1691" s="68">
        <f t="shared" si="219"/>
        <v>0</v>
      </c>
      <c r="J1691" s="68">
        <f t="shared" si="219"/>
        <v>0</v>
      </c>
      <c r="K1691" s="68">
        <f t="shared" si="219"/>
        <v>0</v>
      </c>
      <c r="L1691" s="68">
        <f t="shared" si="219"/>
        <v>0</v>
      </c>
      <c r="M1691" s="68">
        <f t="shared" si="219"/>
        <v>0</v>
      </c>
      <c r="N1691" s="68">
        <f t="shared" si="219"/>
        <v>0</v>
      </c>
      <c r="O1691" s="68">
        <f t="shared" si="219"/>
        <v>0</v>
      </c>
      <c r="P1691" s="68">
        <f t="shared" si="219"/>
        <v>0</v>
      </c>
      <c r="Q1691" s="68">
        <f t="shared" si="219"/>
        <v>0</v>
      </c>
      <c r="R1691" s="42"/>
    </row>
    <row r="1692" spans="1:21" s="6" customFormat="1" ht="27" customHeight="1" x14ac:dyDescent="0.35">
      <c r="A1692" s="256">
        <v>1</v>
      </c>
      <c r="B1692" s="170" t="s">
        <v>1200</v>
      </c>
      <c r="C1692" s="143">
        <v>850000</v>
      </c>
      <c r="D1692" s="10">
        <v>850000</v>
      </c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  <c r="O1692" s="69"/>
      <c r="P1692" s="69"/>
      <c r="Q1692" s="69"/>
      <c r="R1692" s="42"/>
    </row>
    <row r="1693" spans="1:21" s="6" customFormat="1" ht="29.25" customHeight="1" x14ac:dyDescent="0.3">
      <c r="A1693" s="9">
        <v>50</v>
      </c>
      <c r="B1693" s="15" t="s">
        <v>112</v>
      </c>
      <c r="C1693" s="152">
        <f>C1694+C1698</f>
        <v>19203018.34</v>
      </c>
      <c r="D1693" s="68">
        <f t="shared" ref="D1693:Q1693" si="220">D1694+D1698</f>
        <v>6021013.7400000002</v>
      </c>
      <c r="E1693" s="68">
        <f t="shared" si="220"/>
        <v>0</v>
      </c>
      <c r="F1693" s="68">
        <f t="shared" si="220"/>
        <v>0</v>
      </c>
      <c r="G1693" s="68">
        <f t="shared" si="220"/>
        <v>2758.4</v>
      </c>
      <c r="H1693" s="68">
        <f t="shared" si="220"/>
        <v>8599123.959999999</v>
      </c>
      <c r="I1693" s="68">
        <f t="shared" si="220"/>
        <v>0</v>
      </c>
      <c r="J1693" s="68">
        <f t="shared" si="220"/>
        <v>0</v>
      </c>
      <c r="K1693" s="68">
        <f t="shared" si="220"/>
        <v>1299.4000000000001</v>
      </c>
      <c r="L1693" s="68">
        <f t="shared" si="220"/>
        <v>1869451.9200000002</v>
      </c>
      <c r="M1693" s="68">
        <f t="shared" si="220"/>
        <v>0</v>
      </c>
      <c r="N1693" s="68">
        <f t="shared" si="220"/>
        <v>0</v>
      </c>
      <c r="O1693" s="68">
        <f t="shared" si="220"/>
        <v>0</v>
      </c>
      <c r="P1693" s="68">
        <f t="shared" si="220"/>
        <v>0</v>
      </c>
      <c r="Q1693" s="68">
        <f t="shared" si="220"/>
        <v>1633428.72</v>
      </c>
      <c r="R1693" s="42"/>
    </row>
    <row r="1694" spans="1:21" s="11" customFormat="1" x14ac:dyDescent="0.3">
      <c r="A1694" s="324" t="s">
        <v>113</v>
      </c>
      <c r="B1694" s="257"/>
      <c r="C1694" s="352">
        <f>C1695+C1696+C1697</f>
        <v>6827597.4399999995</v>
      </c>
      <c r="D1694" s="85">
        <f t="shared" ref="D1694:Q1694" si="221">D1695+D1696+D1697</f>
        <v>1691747.3199999998</v>
      </c>
      <c r="E1694" s="85">
        <f t="shared" si="221"/>
        <v>0</v>
      </c>
      <c r="F1694" s="85">
        <f t="shared" si="221"/>
        <v>0</v>
      </c>
      <c r="G1694" s="85">
        <f t="shared" si="221"/>
        <v>938</v>
      </c>
      <c r="H1694" s="85">
        <f t="shared" si="221"/>
        <v>2854418.42</v>
      </c>
      <c r="I1694" s="85">
        <f t="shared" si="221"/>
        <v>0</v>
      </c>
      <c r="J1694" s="85">
        <f t="shared" si="221"/>
        <v>0</v>
      </c>
      <c r="K1694" s="85">
        <f t="shared" si="221"/>
        <v>820.8</v>
      </c>
      <c r="L1694" s="85">
        <f t="shared" si="221"/>
        <v>1201431.7000000002</v>
      </c>
      <c r="M1694" s="85">
        <f t="shared" si="221"/>
        <v>0</v>
      </c>
      <c r="N1694" s="85">
        <f t="shared" si="221"/>
        <v>0</v>
      </c>
      <c r="O1694" s="85">
        <f t="shared" si="221"/>
        <v>0</v>
      </c>
      <c r="P1694" s="85">
        <f t="shared" si="221"/>
        <v>0</v>
      </c>
      <c r="Q1694" s="85">
        <f t="shared" si="221"/>
        <v>0</v>
      </c>
      <c r="R1694" s="227"/>
    </row>
    <row r="1695" spans="1:21" s="11" customFormat="1" ht="20.25" customHeight="1" x14ac:dyDescent="0.25">
      <c r="A1695" s="7">
        <v>1</v>
      </c>
      <c r="B1695" s="8" t="s">
        <v>1292</v>
      </c>
      <c r="C1695" s="143">
        <v>3426007.54</v>
      </c>
      <c r="D1695" s="10">
        <v>1400999.64</v>
      </c>
      <c r="E1695" s="10"/>
      <c r="F1695" s="10"/>
      <c r="G1695" s="10">
        <v>472</v>
      </c>
      <c r="H1695" s="10">
        <v>1436338.48</v>
      </c>
      <c r="I1695" s="10"/>
      <c r="J1695" s="10"/>
      <c r="K1695" s="10">
        <v>402.8</v>
      </c>
      <c r="L1695" s="10">
        <v>588669.42000000004</v>
      </c>
      <c r="M1695" s="10"/>
      <c r="N1695" s="10"/>
      <c r="O1695" s="10"/>
      <c r="P1695" s="10"/>
      <c r="Q1695" s="10"/>
      <c r="R1695" s="227"/>
      <c r="U1695" s="53"/>
    </row>
    <row r="1696" spans="1:21" s="11" customFormat="1" x14ac:dyDescent="0.25">
      <c r="A1696" s="7">
        <v>2</v>
      </c>
      <c r="B1696" s="8" t="s">
        <v>1293</v>
      </c>
      <c r="C1696" s="143">
        <v>2321589.9</v>
      </c>
      <c r="D1696" s="10">
        <v>290747.68</v>
      </c>
      <c r="E1696" s="10"/>
      <c r="F1696" s="10"/>
      <c r="G1696" s="10">
        <v>466</v>
      </c>
      <c r="H1696" s="10">
        <v>1418079.94</v>
      </c>
      <c r="I1696" s="10"/>
      <c r="J1696" s="10"/>
      <c r="K1696" s="10">
        <v>418</v>
      </c>
      <c r="L1696" s="10">
        <v>612762.28</v>
      </c>
      <c r="M1696" s="10"/>
      <c r="N1696" s="10"/>
      <c r="O1696" s="10"/>
      <c r="P1696" s="10"/>
      <c r="Q1696" s="10"/>
      <c r="R1696" s="227"/>
    </row>
    <row r="1697" spans="1:19" s="11" customFormat="1" x14ac:dyDescent="0.25">
      <c r="A1697" s="7">
        <v>3</v>
      </c>
      <c r="B1697" s="8" t="s">
        <v>1291</v>
      </c>
      <c r="C1697" s="143">
        <v>1080000</v>
      </c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227"/>
    </row>
    <row r="1698" spans="1:19" s="60" customFormat="1" ht="19.5" customHeight="1" x14ac:dyDescent="0.35">
      <c r="A1698" s="324" t="s">
        <v>114</v>
      </c>
      <c r="B1698" s="325"/>
      <c r="C1698" s="353">
        <f>C1699+C1700+C1701+C1702+C1703</f>
        <v>12375420.9</v>
      </c>
      <c r="D1698" s="56">
        <f t="shared" ref="D1698:Q1698" si="222">D1699+D1700+D1701+D1702+D1703</f>
        <v>4329266.42</v>
      </c>
      <c r="E1698" s="56">
        <f t="shared" si="222"/>
        <v>0</v>
      </c>
      <c r="F1698" s="56">
        <f t="shared" si="222"/>
        <v>0</v>
      </c>
      <c r="G1698" s="56">
        <f t="shared" si="222"/>
        <v>1820.4</v>
      </c>
      <c r="H1698" s="56">
        <f t="shared" si="222"/>
        <v>5744705.5399999991</v>
      </c>
      <c r="I1698" s="56">
        <f t="shared" si="222"/>
        <v>0</v>
      </c>
      <c r="J1698" s="56">
        <f t="shared" si="222"/>
        <v>0</v>
      </c>
      <c r="K1698" s="56">
        <f t="shared" si="222"/>
        <v>478.6</v>
      </c>
      <c r="L1698" s="56">
        <f t="shared" si="222"/>
        <v>668020.22</v>
      </c>
      <c r="M1698" s="56">
        <f t="shared" si="222"/>
        <v>0</v>
      </c>
      <c r="N1698" s="56">
        <f t="shared" si="222"/>
        <v>0</v>
      </c>
      <c r="O1698" s="56">
        <f t="shared" si="222"/>
        <v>0</v>
      </c>
      <c r="P1698" s="56">
        <f t="shared" si="222"/>
        <v>0</v>
      </c>
      <c r="Q1698" s="56">
        <f t="shared" si="222"/>
        <v>1633428.72</v>
      </c>
      <c r="R1698" s="258"/>
    </row>
    <row r="1699" spans="1:19" s="11" customFormat="1" ht="22.5" customHeight="1" x14ac:dyDescent="0.25">
      <c r="A1699" s="394">
        <v>1</v>
      </c>
      <c r="B1699" s="8" t="s">
        <v>1294</v>
      </c>
      <c r="C1699" s="143">
        <v>3694208.7</v>
      </c>
      <c r="D1699" s="10">
        <v>1589850</v>
      </c>
      <c r="E1699" s="10"/>
      <c r="F1699" s="10"/>
      <c r="G1699" s="10">
        <v>472</v>
      </c>
      <c r="H1699" s="10">
        <v>1436338.48</v>
      </c>
      <c r="I1699" s="10"/>
      <c r="J1699" s="10"/>
      <c r="K1699" s="10">
        <v>478.6</v>
      </c>
      <c r="L1699" s="10">
        <v>668020.22</v>
      </c>
      <c r="M1699" s="10"/>
      <c r="N1699" s="10"/>
      <c r="O1699" s="10"/>
      <c r="P1699" s="10"/>
      <c r="Q1699" s="10"/>
      <c r="R1699" s="227"/>
    </row>
    <row r="1700" spans="1:19" s="11" customFormat="1" x14ac:dyDescent="0.25">
      <c r="A1700" s="7">
        <v>2</v>
      </c>
      <c r="B1700" s="8" t="s">
        <v>1295</v>
      </c>
      <c r="C1700" s="143">
        <v>1804315.77</v>
      </c>
      <c r="D1700" s="10">
        <v>386235.83</v>
      </c>
      <c r="E1700" s="10"/>
      <c r="F1700" s="10"/>
      <c r="G1700" s="10">
        <v>466</v>
      </c>
      <c r="H1700" s="10">
        <v>1418079.94</v>
      </c>
      <c r="I1700" s="10"/>
      <c r="J1700" s="10"/>
      <c r="K1700" s="10"/>
      <c r="L1700" s="10"/>
      <c r="M1700" s="10"/>
      <c r="N1700" s="10"/>
      <c r="O1700" s="10"/>
      <c r="P1700" s="10"/>
      <c r="Q1700" s="10"/>
      <c r="R1700" s="227"/>
    </row>
    <row r="1701" spans="1:19" s="11" customFormat="1" x14ac:dyDescent="0.25">
      <c r="A1701" s="7">
        <v>3</v>
      </c>
      <c r="B1701" s="8" t="s">
        <v>1296</v>
      </c>
      <c r="C1701" s="143">
        <v>1795551.91</v>
      </c>
      <c r="D1701" s="10">
        <v>377471.97</v>
      </c>
      <c r="E1701" s="10"/>
      <c r="F1701" s="10"/>
      <c r="G1701" s="10">
        <v>466</v>
      </c>
      <c r="H1701" s="10">
        <v>1418079.94</v>
      </c>
      <c r="I1701" s="10"/>
      <c r="J1701" s="10"/>
      <c r="K1701" s="10"/>
      <c r="L1701" s="10"/>
      <c r="M1701" s="10"/>
      <c r="N1701" s="10"/>
      <c r="O1701" s="10"/>
      <c r="P1701" s="10"/>
      <c r="Q1701" s="10"/>
      <c r="R1701" s="227"/>
    </row>
    <row r="1702" spans="1:19" s="11" customFormat="1" x14ac:dyDescent="0.25">
      <c r="A1702" s="7">
        <v>4</v>
      </c>
      <c r="B1702" s="8" t="s">
        <v>1297</v>
      </c>
      <c r="C1702" s="143">
        <v>3447915.8</v>
      </c>
      <c r="D1702" s="10">
        <v>1975708.62</v>
      </c>
      <c r="E1702" s="10"/>
      <c r="F1702" s="10"/>
      <c r="G1702" s="10">
        <v>416.4</v>
      </c>
      <c r="H1702" s="10">
        <v>1472207.18</v>
      </c>
      <c r="I1702" s="10"/>
      <c r="J1702" s="10"/>
      <c r="K1702" s="10"/>
      <c r="L1702" s="10"/>
      <c r="M1702" s="10"/>
      <c r="N1702" s="10"/>
      <c r="O1702" s="10"/>
      <c r="P1702" s="10"/>
      <c r="Q1702" s="10"/>
      <c r="R1702" s="227"/>
    </row>
    <row r="1703" spans="1:19" s="11" customFormat="1" x14ac:dyDescent="0.25">
      <c r="A1703" s="7">
        <v>5</v>
      </c>
      <c r="B1703" s="8" t="s">
        <v>1298</v>
      </c>
      <c r="C1703" s="143">
        <v>1633428.72</v>
      </c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>
        <v>1633428.72</v>
      </c>
      <c r="R1703" s="227"/>
    </row>
    <row r="1704" spans="1:19" s="6" customFormat="1" ht="36" customHeight="1" x14ac:dyDescent="0.35">
      <c r="A1704" s="9">
        <v>51</v>
      </c>
      <c r="B1704" s="15" t="s">
        <v>1360</v>
      </c>
      <c r="C1704" s="152">
        <f>C1705+C1718</f>
        <v>16667690</v>
      </c>
      <c r="D1704" s="68">
        <f t="shared" ref="D1704:Q1704" si="223">D1705+D1718</f>
        <v>3957522</v>
      </c>
      <c r="E1704" s="68">
        <f t="shared" si="223"/>
        <v>0</v>
      </c>
      <c r="F1704" s="68">
        <f t="shared" si="223"/>
        <v>0</v>
      </c>
      <c r="G1704" s="68">
        <f t="shared" si="223"/>
        <v>5310.8</v>
      </c>
      <c r="H1704" s="68">
        <f t="shared" si="223"/>
        <v>8422721</v>
      </c>
      <c r="I1704" s="68">
        <f t="shared" si="223"/>
        <v>212.86</v>
      </c>
      <c r="J1704" s="68">
        <f t="shared" si="223"/>
        <v>139000</v>
      </c>
      <c r="K1704" s="68">
        <f t="shared" si="223"/>
        <v>721.13</v>
      </c>
      <c r="L1704" s="68">
        <f t="shared" si="223"/>
        <v>759029.16999999993</v>
      </c>
      <c r="M1704" s="68">
        <f t="shared" si="223"/>
        <v>0</v>
      </c>
      <c r="N1704" s="68">
        <f t="shared" si="223"/>
        <v>0</v>
      </c>
      <c r="O1704" s="68">
        <f t="shared" si="223"/>
        <v>3926.4</v>
      </c>
      <c r="P1704" s="68">
        <f t="shared" si="223"/>
        <v>3389417.83</v>
      </c>
      <c r="Q1704" s="68">
        <f t="shared" si="223"/>
        <v>0</v>
      </c>
      <c r="R1704" s="259"/>
      <c r="S1704" s="88"/>
    </row>
    <row r="1705" spans="1:19" s="6" customFormat="1" ht="22.5" customHeight="1" x14ac:dyDescent="0.35">
      <c r="A1705" s="15" t="s">
        <v>1361</v>
      </c>
      <c r="B1705" s="176"/>
      <c r="C1705" s="331">
        <f>SUM(C1706:C1717)</f>
        <v>13608906</v>
      </c>
      <c r="D1705" s="138">
        <f t="shared" ref="D1705:Q1705" si="224">SUM(D1706:D1717)</f>
        <v>3168838</v>
      </c>
      <c r="E1705" s="138">
        <f t="shared" si="224"/>
        <v>0</v>
      </c>
      <c r="F1705" s="138">
        <f t="shared" si="224"/>
        <v>0</v>
      </c>
      <c r="G1705" s="138">
        <f t="shared" si="224"/>
        <v>4344</v>
      </c>
      <c r="H1705" s="138">
        <f t="shared" si="224"/>
        <v>6494621</v>
      </c>
      <c r="I1705" s="138">
        <f t="shared" si="224"/>
        <v>212.86</v>
      </c>
      <c r="J1705" s="138">
        <f t="shared" si="224"/>
        <v>139000</v>
      </c>
      <c r="K1705" s="138">
        <f t="shared" si="224"/>
        <v>693.13</v>
      </c>
      <c r="L1705" s="138">
        <f t="shared" si="224"/>
        <v>744029.16999999993</v>
      </c>
      <c r="M1705" s="138">
        <f t="shared" si="224"/>
        <v>0</v>
      </c>
      <c r="N1705" s="138">
        <f t="shared" si="224"/>
        <v>0</v>
      </c>
      <c r="O1705" s="138">
        <f t="shared" si="224"/>
        <v>3192</v>
      </c>
      <c r="P1705" s="138">
        <f t="shared" si="224"/>
        <v>3062417.83</v>
      </c>
      <c r="Q1705" s="138">
        <f t="shared" si="224"/>
        <v>0</v>
      </c>
      <c r="R1705" s="259"/>
      <c r="S1705" s="88"/>
    </row>
    <row r="1706" spans="1:19" s="6" customFormat="1" ht="36" customHeight="1" x14ac:dyDescent="0.35">
      <c r="A1706" s="22">
        <v>1</v>
      </c>
      <c r="B1706" s="19" t="s">
        <v>1207</v>
      </c>
      <c r="C1706" s="375">
        <f>D1706+F1706+H1706+J1706+L1706+N1706+P1706+Q1706</f>
        <v>671127</v>
      </c>
      <c r="D1706" s="69">
        <v>671127</v>
      </c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259"/>
      <c r="S1706" s="88"/>
    </row>
    <row r="1707" spans="1:19" s="6" customFormat="1" ht="39.75" customHeight="1" x14ac:dyDescent="0.35">
      <c r="A1707" s="22">
        <v>2</v>
      </c>
      <c r="B1707" s="19" t="s">
        <v>1205</v>
      </c>
      <c r="C1707" s="375">
        <f t="shared" ref="C1707:C1723" si="225">D1707+F1707+H1707+J1707+L1707+N1707+P1707+Q1707</f>
        <v>647220</v>
      </c>
      <c r="D1707" s="69">
        <v>647220</v>
      </c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259"/>
      <c r="S1707" s="88"/>
    </row>
    <row r="1708" spans="1:19" s="6" customFormat="1" ht="39" customHeight="1" x14ac:dyDescent="0.35">
      <c r="A1708" s="22">
        <v>3</v>
      </c>
      <c r="B1708" s="19" t="s">
        <v>1201</v>
      </c>
      <c r="C1708" s="375">
        <f t="shared" si="225"/>
        <v>781027</v>
      </c>
      <c r="D1708" s="69">
        <v>636427</v>
      </c>
      <c r="E1708" s="69"/>
      <c r="F1708" s="69"/>
      <c r="G1708" s="69"/>
      <c r="H1708" s="69"/>
      <c r="I1708" s="69"/>
      <c r="J1708" s="69"/>
      <c r="K1708" s="69">
        <v>45</v>
      </c>
      <c r="L1708" s="69">
        <v>102300</v>
      </c>
      <c r="M1708" s="69"/>
      <c r="N1708" s="69"/>
      <c r="O1708" s="69">
        <v>40</v>
      </c>
      <c r="P1708" s="69">
        <v>42300</v>
      </c>
      <c r="Q1708" s="69"/>
      <c r="R1708" s="259"/>
      <c r="S1708" s="88"/>
    </row>
    <row r="1709" spans="1:19" s="6" customFormat="1" ht="40.5" customHeight="1" x14ac:dyDescent="0.35">
      <c r="A1709" s="22">
        <v>4</v>
      </c>
      <c r="B1709" s="19" t="s">
        <v>1204</v>
      </c>
      <c r="C1709" s="375">
        <f t="shared" si="225"/>
        <v>1182680</v>
      </c>
      <c r="D1709" s="69">
        <v>10500</v>
      </c>
      <c r="E1709" s="69"/>
      <c r="F1709" s="69"/>
      <c r="G1709" s="69"/>
      <c r="H1709" s="69"/>
      <c r="I1709" s="69"/>
      <c r="J1709" s="69"/>
      <c r="K1709" s="69">
        <v>4.4000000000000004</v>
      </c>
      <c r="L1709" s="69">
        <v>10000</v>
      </c>
      <c r="M1709" s="69"/>
      <c r="N1709" s="69"/>
      <c r="O1709" s="69">
        <v>1101</v>
      </c>
      <c r="P1709" s="69">
        <v>1162180</v>
      </c>
      <c r="Q1709" s="69"/>
      <c r="R1709" s="259"/>
      <c r="S1709" s="88"/>
    </row>
    <row r="1710" spans="1:19" s="6" customFormat="1" ht="36" customHeight="1" x14ac:dyDescent="0.35">
      <c r="A1710" s="22">
        <v>5</v>
      </c>
      <c r="B1710" s="19" t="s">
        <v>1202</v>
      </c>
      <c r="C1710" s="375">
        <f t="shared" si="225"/>
        <v>1240400</v>
      </c>
      <c r="D1710" s="69">
        <v>48220</v>
      </c>
      <c r="E1710" s="69"/>
      <c r="F1710" s="69"/>
      <c r="G1710" s="69"/>
      <c r="H1710" s="69"/>
      <c r="I1710" s="69">
        <v>8</v>
      </c>
      <c r="J1710" s="69">
        <v>15000</v>
      </c>
      <c r="K1710" s="69">
        <v>4.4000000000000004</v>
      </c>
      <c r="L1710" s="69">
        <v>15000</v>
      </c>
      <c r="M1710" s="69"/>
      <c r="N1710" s="69"/>
      <c r="O1710" s="69">
        <v>1101</v>
      </c>
      <c r="P1710" s="69">
        <v>1162180</v>
      </c>
      <c r="Q1710" s="69"/>
      <c r="R1710" s="259"/>
      <c r="S1710" s="88"/>
    </row>
    <row r="1711" spans="1:19" ht="24.75" customHeight="1" x14ac:dyDescent="0.35">
      <c r="A1711" s="22">
        <v>6</v>
      </c>
      <c r="B1711" s="21" t="s">
        <v>330</v>
      </c>
      <c r="C1711" s="375">
        <f t="shared" si="225"/>
        <v>2215400</v>
      </c>
      <c r="D1711" s="69"/>
      <c r="E1711" s="69"/>
      <c r="F1711" s="69"/>
      <c r="G1711" s="69">
        <v>840</v>
      </c>
      <c r="H1711" s="69">
        <v>2215400</v>
      </c>
      <c r="I1711" s="69"/>
      <c r="J1711" s="69"/>
      <c r="K1711" s="69"/>
      <c r="L1711" s="69"/>
      <c r="M1711" s="69"/>
      <c r="N1711" s="69"/>
      <c r="O1711" s="69"/>
      <c r="P1711" s="69"/>
      <c r="Q1711" s="69"/>
      <c r="R1711" s="67"/>
    </row>
    <row r="1712" spans="1:19" s="6" customFormat="1" ht="27" customHeight="1" x14ac:dyDescent="0.35">
      <c r="A1712" s="22">
        <v>7</v>
      </c>
      <c r="B1712" s="21" t="s">
        <v>331</v>
      </c>
      <c r="C1712" s="375">
        <f t="shared" si="225"/>
        <v>1930500</v>
      </c>
      <c r="D1712" s="69"/>
      <c r="E1712" s="69"/>
      <c r="F1712" s="69"/>
      <c r="G1712" s="69">
        <v>1060</v>
      </c>
      <c r="H1712" s="69">
        <v>1930500</v>
      </c>
      <c r="I1712" s="69"/>
      <c r="J1712" s="69"/>
      <c r="K1712" s="69"/>
      <c r="L1712" s="69"/>
      <c r="M1712" s="69"/>
      <c r="N1712" s="69"/>
      <c r="O1712" s="69"/>
      <c r="P1712" s="69"/>
      <c r="Q1712" s="69"/>
      <c r="R1712" s="259"/>
      <c r="S1712" s="88"/>
    </row>
    <row r="1713" spans="1:19" s="6" customFormat="1" ht="24.75" customHeight="1" x14ac:dyDescent="0.35">
      <c r="A1713" s="22">
        <v>8</v>
      </c>
      <c r="B1713" s="19" t="s">
        <v>1362</v>
      </c>
      <c r="C1713" s="375">
        <f t="shared" si="225"/>
        <v>1593880</v>
      </c>
      <c r="D1713" s="69">
        <v>296314</v>
      </c>
      <c r="E1713" s="69"/>
      <c r="F1713" s="69"/>
      <c r="G1713" s="69">
        <v>922</v>
      </c>
      <c r="H1713" s="69">
        <v>463566</v>
      </c>
      <c r="I1713" s="69">
        <v>204.86</v>
      </c>
      <c r="J1713" s="69">
        <v>124000</v>
      </c>
      <c r="K1713" s="69">
        <v>406</v>
      </c>
      <c r="L1713" s="69">
        <v>250000</v>
      </c>
      <c r="M1713" s="69"/>
      <c r="N1713" s="69"/>
      <c r="O1713" s="69">
        <v>800</v>
      </c>
      <c r="P1713" s="69">
        <v>460000</v>
      </c>
      <c r="Q1713" s="69"/>
      <c r="R1713" s="259"/>
      <c r="S1713" s="88"/>
    </row>
    <row r="1714" spans="1:19" s="6" customFormat="1" ht="27.75" customHeight="1" x14ac:dyDescent="0.35">
      <c r="A1714" s="22">
        <v>9</v>
      </c>
      <c r="B1714" s="33" t="s">
        <v>1363</v>
      </c>
      <c r="C1714" s="375">
        <f t="shared" si="225"/>
        <v>862550</v>
      </c>
      <c r="D1714" s="69">
        <v>360050</v>
      </c>
      <c r="E1714" s="69"/>
      <c r="F1714" s="69"/>
      <c r="G1714" s="69">
        <v>468</v>
      </c>
      <c r="H1714" s="69">
        <v>502500</v>
      </c>
      <c r="I1714" s="69"/>
      <c r="J1714" s="69"/>
      <c r="K1714" s="69"/>
      <c r="L1714" s="69"/>
      <c r="M1714" s="69"/>
      <c r="N1714" s="69"/>
      <c r="O1714" s="69"/>
      <c r="P1714" s="69"/>
      <c r="Q1714" s="69"/>
      <c r="R1714" s="259"/>
      <c r="S1714" s="88"/>
    </row>
    <row r="1715" spans="1:19" s="6" customFormat="1" ht="24" customHeight="1" x14ac:dyDescent="0.35">
      <c r="A1715" s="22">
        <v>10</v>
      </c>
      <c r="B1715" s="19" t="s">
        <v>1364</v>
      </c>
      <c r="C1715" s="375">
        <f t="shared" si="225"/>
        <v>602487</v>
      </c>
      <c r="D1715" s="69"/>
      <c r="E1715" s="69"/>
      <c r="F1715" s="69"/>
      <c r="G1715" s="69"/>
      <c r="H1715" s="69"/>
      <c r="I1715" s="69"/>
      <c r="J1715" s="69"/>
      <c r="K1715" s="69">
        <v>233.33</v>
      </c>
      <c r="L1715" s="69">
        <v>366729.17</v>
      </c>
      <c r="M1715" s="69"/>
      <c r="N1715" s="69"/>
      <c r="O1715" s="69">
        <v>150</v>
      </c>
      <c r="P1715" s="69">
        <v>235757.83</v>
      </c>
      <c r="Q1715" s="69"/>
      <c r="R1715" s="259"/>
      <c r="S1715" s="88"/>
    </row>
    <row r="1716" spans="1:19" s="6" customFormat="1" ht="37.5" customHeight="1" x14ac:dyDescent="0.35">
      <c r="A1716" s="22">
        <v>11</v>
      </c>
      <c r="B1716" s="19" t="s">
        <v>1503</v>
      </c>
      <c r="C1716" s="375">
        <f t="shared" si="225"/>
        <v>938985</v>
      </c>
      <c r="D1716" s="69">
        <v>248980</v>
      </c>
      <c r="E1716" s="69"/>
      <c r="F1716" s="69"/>
      <c r="G1716" s="69">
        <v>527</v>
      </c>
      <c r="H1716" s="69">
        <v>690005</v>
      </c>
      <c r="I1716" s="69"/>
      <c r="J1716" s="69"/>
      <c r="K1716" s="69"/>
      <c r="L1716" s="69"/>
      <c r="M1716" s="69"/>
      <c r="N1716" s="69"/>
      <c r="O1716" s="69"/>
      <c r="P1716" s="69"/>
      <c r="Q1716" s="69"/>
      <c r="R1716" s="259"/>
      <c r="S1716" s="88"/>
    </row>
    <row r="1717" spans="1:19" ht="39.75" customHeight="1" x14ac:dyDescent="0.35">
      <c r="A1717" s="22">
        <v>12</v>
      </c>
      <c r="B1717" s="19" t="s">
        <v>1502</v>
      </c>
      <c r="C1717" s="375">
        <f t="shared" si="225"/>
        <v>942650</v>
      </c>
      <c r="D1717" s="69">
        <v>250000</v>
      </c>
      <c r="E1717" s="69"/>
      <c r="F1717" s="69"/>
      <c r="G1717" s="69">
        <v>527</v>
      </c>
      <c r="H1717" s="69">
        <v>692650</v>
      </c>
      <c r="I1717" s="69"/>
      <c r="J1717" s="69"/>
      <c r="K1717" s="69"/>
      <c r="L1717" s="69"/>
      <c r="M1717" s="69"/>
      <c r="N1717" s="69"/>
      <c r="O1717" s="69"/>
      <c r="P1717" s="69"/>
      <c r="Q1717" s="69"/>
      <c r="R1717" s="67"/>
    </row>
    <row r="1718" spans="1:19" s="6" customFormat="1" ht="22.5" customHeight="1" x14ac:dyDescent="0.35">
      <c r="A1718" s="15" t="s">
        <v>1365</v>
      </c>
      <c r="B1718" s="176"/>
      <c r="C1718" s="331">
        <f>SUM(C1719:C1723)</f>
        <v>3058784</v>
      </c>
      <c r="D1718" s="138">
        <f t="shared" ref="D1718:Q1718" si="226">SUM(D1719:D1723)</f>
        <v>788684</v>
      </c>
      <c r="E1718" s="138">
        <f t="shared" si="226"/>
        <v>0</v>
      </c>
      <c r="F1718" s="138">
        <f t="shared" si="226"/>
        <v>0</v>
      </c>
      <c r="G1718" s="138">
        <f t="shared" si="226"/>
        <v>966.80000000000007</v>
      </c>
      <c r="H1718" s="138">
        <f t="shared" si="226"/>
        <v>1928100</v>
      </c>
      <c r="I1718" s="138">
        <f t="shared" si="226"/>
        <v>0</v>
      </c>
      <c r="J1718" s="138">
        <f t="shared" si="226"/>
        <v>0</v>
      </c>
      <c r="K1718" s="138">
        <f t="shared" si="226"/>
        <v>28</v>
      </c>
      <c r="L1718" s="138">
        <f t="shared" si="226"/>
        <v>15000</v>
      </c>
      <c r="M1718" s="138">
        <f t="shared" si="226"/>
        <v>0</v>
      </c>
      <c r="N1718" s="138">
        <f t="shared" si="226"/>
        <v>0</v>
      </c>
      <c r="O1718" s="138">
        <f t="shared" si="226"/>
        <v>734.4</v>
      </c>
      <c r="P1718" s="138">
        <f t="shared" si="226"/>
        <v>327000</v>
      </c>
      <c r="Q1718" s="138">
        <f t="shared" si="226"/>
        <v>0</v>
      </c>
      <c r="R1718" s="259"/>
      <c r="S1718" s="88"/>
    </row>
    <row r="1719" spans="1:19" s="6" customFormat="1" ht="39.75" customHeight="1" x14ac:dyDescent="0.35">
      <c r="A1719" s="22">
        <v>1</v>
      </c>
      <c r="B1719" s="19" t="s">
        <v>1206</v>
      </c>
      <c r="C1719" s="332">
        <f t="shared" si="225"/>
        <v>668684</v>
      </c>
      <c r="D1719" s="55">
        <v>668684</v>
      </c>
      <c r="E1719" s="55"/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  <c r="P1719" s="55"/>
      <c r="Q1719" s="55"/>
      <c r="R1719" s="259"/>
      <c r="S1719" s="88"/>
    </row>
    <row r="1720" spans="1:19" s="6" customFormat="1" ht="42.75" customHeight="1" x14ac:dyDescent="0.35">
      <c r="A1720" s="22">
        <v>2</v>
      </c>
      <c r="B1720" s="19" t="s">
        <v>1203</v>
      </c>
      <c r="C1720" s="332">
        <f>D1720+F1720+H1720+J1720+L1720+N1720+P1720+Q1720</f>
        <v>462000</v>
      </c>
      <c r="D1720" s="55">
        <v>120000</v>
      </c>
      <c r="E1720" s="55"/>
      <c r="F1720" s="55"/>
      <c r="G1720" s="55"/>
      <c r="H1720" s="55"/>
      <c r="I1720" s="55"/>
      <c r="J1720" s="55"/>
      <c r="K1720" s="55">
        <v>28</v>
      </c>
      <c r="L1720" s="55">
        <v>15000</v>
      </c>
      <c r="M1720" s="55"/>
      <c r="N1720" s="55"/>
      <c r="O1720" s="55">
        <v>734.4</v>
      </c>
      <c r="P1720" s="55">
        <v>327000</v>
      </c>
      <c r="Q1720" s="55"/>
      <c r="R1720" s="259"/>
      <c r="S1720" s="88"/>
    </row>
    <row r="1721" spans="1:19" s="6" customFormat="1" ht="22.5" customHeight="1" x14ac:dyDescent="0.25">
      <c r="A1721" s="22">
        <v>3</v>
      </c>
      <c r="B1721" s="21" t="s">
        <v>328</v>
      </c>
      <c r="C1721" s="332">
        <f t="shared" si="225"/>
        <v>946300</v>
      </c>
      <c r="D1721" s="55"/>
      <c r="E1721" s="55"/>
      <c r="F1721" s="55"/>
      <c r="G1721" s="55">
        <v>410</v>
      </c>
      <c r="H1721" s="55">
        <v>946300</v>
      </c>
      <c r="I1721" s="55"/>
      <c r="J1721" s="55"/>
      <c r="K1721" s="55"/>
      <c r="L1721" s="55"/>
      <c r="M1721" s="55"/>
      <c r="N1721" s="55"/>
      <c r="O1721" s="55"/>
      <c r="P1721" s="55"/>
      <c r="Q1721" s="55"/>
      <c r="R1721" s="42"/>
    </row>
    <row r="1722" spans="1:19" ht="21.75" customHeight="1" x14ac:dyDescent="0.35">
      <c r="A1722" s="22">
        <v>4</v>
      </c>
      <c r="B1722" s="19" t="s">
        <v>1461</v>
      </c>
      <c r="C1722" s="332">
        <f t="shared" si="225"/>
        <v>374800</v>
      </c>
      <c r="D1722" s="55"/>
      <c r="E1722" s="55"/>
      <c r="F1722" s="55"/>
      <c r="G1722" s="55">
        <v>292.2</v>
      </c>
      <c r="H1722" s="55">
        <v>374800</v>
      </c>
      <c r="I1722" s="55"/>
      <c r="J1722" s="55"/>
      <c r="K1722" s="55"/>
      <c r="L1722" s="55"/>
      <c r="M1722" s="55"/>
      <c r="N1722" s="55"/>
      <c r="O1722" s="55"/>
      <c r="P1722" s="55"/>
      <c r="Q1722" s="55"/>
      <c r="R1722" s="67"/>
    </row>
    <row r="1723" spans="1:19" s="6" customFormat="1" ht="29.25" customHeight="1" x14ac:dyDescent="0.25">
      <c r="A1723" s="22">
        <v>5</v>
      </c>
      <c r="B1723" s="19" t="s">
        <v>329</v>
      </c>
      <c r="C1723" s="332">
        <f t="shared" si="225"/>
        <v>607000</v>
      </c>
      <c r="D1723" s="55"/>
      <c r="E1723" s="55"/>
      <c r="F1723" s="55"/>
      <c r="G1723" s="55">
        <v>264.60000000000002</v>
      </c>
      <c r="H1723" s="55">
        <v>607000</v>
      </c>
      <c r="I1723" s="55"/>
      <c r="J1723" s="55"/>
      <c r="K1723" s="55"/>
      <c r="L1723" s="55"/>
      <c r="M1723" s="55"/>
      <c r="N1723" s="55"/>
      <c r="O1723" s="55"/>
      <c r="P1723" s="55"/>
      <c r="Q1723" s="55"/>
      <c r="R1723" s="42"/>
    </row>
    <row r="1724" spans="1:19" s="6" customFormat="1" ht="29.25" customHeight="1" x14ac:dyDescent="0.3">
      <c r="A1724" s="9">
        <v>52</v>
      </c>
      <c r="B1724" s="15" t="s">
        <v>115</v>
      </c>
      <c r="C1724" s="152">
        <f>C1725+C1727</f>
        <v>3196470</v>
      </c>
      <c r="D1724" s="68">
        <f t="shared" ref="D1724:Q1724" si="227">D1725+D1727</f>
        <v>0</v>
      </c>
      <c r="E1724" s="68">
        <f t="shared" si="227"/>
        <v>0</v>
      </c>
      <c r="F1724" s="68">
        <f t="shared" si="227"/>
        <v>0</v>
      </c>
      <c r="G1724" s="68">
        <f t="shared" si="227"/>
        <v>0</v>
      </c>
      <c r="H1724" s="68">
        <f t="shared" si="227"/>
        <v>0</v>
      </c>
      <c r="I1724" s="68">
        <f t="shared" si="227"/>
        <v>0</v>
      </c>
      <c r="J1724" s="68">
        <f t="shared" si="227"/>
        <v>0</v>
      </c>
      <c r="K1724" s="68">
        <f t="shared" si="227"/>
        <v>3407</v>
      </c>
      <c r="L1724" s="68">
        <f t="shared" si="227"/>
        <v>916136</v>
      </c>
      <c r="M1724" s="68">
        <f t="shared" si="227"/>
        <v>0</v>
      </c>
      <c r="N1724" s="68">
        <f t="shared" si="227"/>
        <v>0</v>
      </c>
      <c r="O1724" s="68">
        <f t="shared" si="227"/>
        <v>3407</v>
      </c>
      <c r="P1724" s="68">
        <f t="shared" si="227"/>
        <v>2280334</v>
      </c>
      <c r="Q1724" s="68">
        <f t="shared" si="227"/>
        <v>0</v>
      </c>
      <c r="R1724" s="42"/>
    </row>
    <row r="1725" spans="1:19" s="6" customFormat="1" ht="21" customHeight="1" x14ac:dyDescent="0.3">
      <c r="A1725" s="414" t="s">
        <v>1466</v>
      </c>
      <c r="B1725" s="416"/>
      <c r="C1725" s="152">
        <f>C1726</f>
        <v>1843134</v>
      </c>
      <c r="D1725" s="68">
        <f t="shared" ref="D1725:Q1725" si="228">D1726</f>
        <v>0</v>
      </c>
      <c r="E1725" s="68">
        <f t="shared" si="228"/>
        <v>0</v>
      </c>
      <c r="F1725" s="68">
        <f t="shared" si="228"/>
        <v>0</v>
      </c>
      <c r="G1725" s="68">
        <f t="shared" si="228"/>
        <v>0</v>
      </c>
      <c r="H1725" s="68">
        <f t="shared" si="228"/>
        <v>0</v>
      </c>
      <c r="I1725" s="68">
        <f t="shared" si="228"/>
        <v>0</v>
      </c>
      <c r="J1725" s="68">
        <f t="shared" si="228"/>
        <v>0</v>
      </c>
      <c r="K1725" s="68">
        <f t="shared" si="228"/>
        <v>2006</v>
      </c>
      <c r="L1725" s="68">
        <f t="shared" si="228"/>
        <v>528258</v>
      </c>
      <c r="M1725" s="68">
        <f t="shared" si="228"/>
        <v>0</v>
      </c>
      <c r="N1725" s="68">
        <f t="shared" si="228"/>
        <v>0</v>
      </c>
      <c r="O1725" s="68">
        <f t="shared" si="228"/>
        <v>2006</v>
      </c>
      <c r="P1725" s="68">
        <f t="shared" si="228"/>
        <v>1314876</v>
      </c>
      <c r="Q1725" s="68">
        <f t="shared" si="228"/>
        <v>0</v>
      </c>
      <c r="R1725" s="42"/>
    </row>
    <row r="1726" spans="1:19" x14ac:dyDescent="0.35">
      <c r="A1726" s="7">
        <v>1</v>
      </c>
      <c r="B1726" s="8" t="s">
        <v>1077</v>
      </c>
      <c r="C1726" s="143">
        <f>L1726+P1726</f>
        <v>1843134</v>
      </c>
      <c r="D1726" s="10"/>
      <c r="E1726" s="10"/>
      <c r="F1726" s="10"/>
      <c r="G1726" s="10"/>
      <c r="H1726" s="10"/>
      <c r="I1726" s="10"/>
      <c r="J1726" s="10"/>
      <c r="K1726" s="10">
        <v>2006</v>
      </c>
      <c r="L1726" s="10">
        <v>528258</v>
      </c>
      <c r="M1726" s="10"/>
      <c r="N1726" s="10"/>
      <c r="O1726" s="10">
        <v>2006</v>
      </c>
      <c r="P1726" s="10">
        <v>1314876</v>
      </c>
      <c r="Q1726" s="69"/>
      <c r="R1726" s="67"/>
    </row>
    <row r="1727" spans="1:19" s="6" customFormat="1" ht="18.75" customHeight="1" x14ac:dyDescent="0.3">
      <c r="A1727" s="414" t="s">
        <v>116</v>
      </c>
      <c r="B1727" s="416"/>
      <c r="C1727" s="152">
        <f>C1728</f>
        <v>1353336</v>
      </c>
      <c r="D1727" s="68">
        <f t="shared" ref="D1727:Q1727" si="229">D1728</f>
        <v>0</v>
      </c>
      <c r="E1727" s="68">
        <f t="shared" si="229"/>
        <v>0</v>
      </c>
      <c r="F1727" s="68">
        <f t="shared" si="229"/>
        <v>0</v>
      </c>
      <c r="G1727" s="68">
        <f t="shared" si="229"/>
        <v>0</v>
      </c>
      <c r="H1727" s="68">
        <f t="shared" si="229"/>
        <v>0</v>
      </c>
      <c r="I1727" s="68">
        <f t="shared" si="229"/>
        <v>0</v>
      </c>
      <c r="J1727" s="68">
        <f t="shared" si="229"/>
        <v>0</v>
      </c>
      <c r="K1727" s="68">
        <f t="shared" si="229"/>
        <v>1401</v>
      </c>
      <c r="L1727" s="68">
        <f t="shared" si="229"/>
        <v>387878</v>
      </c>
      <c r="M1727" s="68">
        <f t="shared" si="229"/>
        <v>0</v>
      </c>
      <c r="N1727" s="68">
        <f t="shared" si="229"/>
        <v>0</v>
      </c>
      <c r="O1727" s="68">
        <f t="shared" si="229"/>
        <v>1401</v>
      </c>
      <c r="P1727" s="68">
        <f t="shared" si="229"/>
        <v>965458</v>
      </c>
      <c r="Q1727" s="68">
        <f t="shared" si="229"/>
        <v>0</v>
      </c>
      <c r="R1727" s="42"/>
    </row>
    <row r="1728" spans="1:19" s="6" customFormat="1" ht="25.5" customHeight="1" x14ac:dyDescent="0.35">
      <c r="A1728" s="7">
        <v>1</v>
      </c>
      <c r="B1728" s="8" t="s">
        <v>1076</v>
      </c>
      <c r="C1728" s="143">
        <f>L1728+P1728</f>
        <v>1353336</v>
      </c>
      <c r="D1728" s="10"/>
      <c r="E1728" s="10"/>
      <c r="F1728" s="10"/>
      <c r="G1728" s="10"/>
      <c r="H1728" s="10"/>
      <c r="I1728" s="10"/>
      <c r="J1728" s="10"/>
      <c r="K1728" s="10">
        <v>1401</v>
      </c>
      <c r="L1728" s="10">
        <v>387878</v>
      </c>
      <c r="M1728" s="10"/>
      <c r="N1728" s="10"/>
      <c r="O1728" s="10">
        <v>1401</v>
      </c>
      <c r="P1728" s="10">
        <v>965458</v>
      </c>
      <c r="Q1728" s="69"/>
      <c r="R1728" s="42"/>
    </row>
    <row r="1729" spans="1:18" s="6" customFormat="1" ht="28.5" customHeight="1" x14ac:dyDescent="0.3">
      <c r="A1729" s="9">
        <v>53</v>
      </c>
      <c r="B1729" s="15" t="s">
        <v>117</v>
      </c>
      <c r="C1729" s="152">
        <f>C1730+C1732+C1734</f>
        <v>4490069</v>
      </c>
      <c r="D1729" s="68">
        <f t="shared" ref="D1729:Q1729" si="230">D1730+D1732+D1734</f>
        <v>706856</v>
      </c>
      <c r="E1729" s="68">
        <f t="shared" si="230"/>
        <v>0</v>
      </c>
      <c r="F1729" s="68">
        <f t="shared" si="230"/>
        <v>0</v>
      </c>
      <c r="G1729" s="68">
        <f t="shared" si="230"/>
        <v>275</v>
      </c>
      <c r="H1729" s="68">
        <f t="shared" si="230"/>
        <v>453256</v>
      </c>
      <c r="I1729" s="68">
        <f t="shared" si="230"/>
        <v>519</v>
      </c>
      <c r="J1729" s="68">
        <f t="shared" si="230"/>
        <v>515321</v>
      </c>
      <c r="K1729" s="68">
        <f t="shared" si="230"/>
        <v>100</v>
      </c>
      <c r="L1729" s="68">
        <f t="shared" si="230"/>
        <v>89710</v>
      </c>
      <c r="M1729" s="68">
        <f t="shared" si="230"/>
        <v>0</v>
      </c>
      <c r="N1729" s="68">
        <f t="shared" si="230"/>
        <v>0</v>
      </c>
      <c r="O1729" s="68">
        <f t="shared" si="230"/>
        <v>390</v>
      </c>
      <c r="P1729" s="68">
        <f t="shared" si="230"/>
        <v>874926</v>
      </c>
      <c r="Q1729" s="68">
        <f t="shared" si="230"/>
        <v>1850000</v>
      </c>
      <c r="R1729" s="244"/>
    </row>
    <row r="1730" spans="1:18" s="61" customFormat="1" ht="17.399999999999999" x14ac:dyDescent="0.3">
      <c r="A1730" s="57" t="s">
        <v>1286</v>
      </c>
      <c r="B1730" s="260"/>
      <c r="C1730" s="353">
        <f t="shared" ref="C1730:Q1730" si="231">C1731</f>
        <v>1172630</v>
      </c>
      <c r="D1730" s="56">
        <f t="shared" si="231"/>
        <v>72630</v>
      </c>
      <c r="E1730" s="56">
        <f t="shared" si="231"/>
        <v>0</v>
      </c>
      <c r="F1730" s="56">
        <f t="shared" si="231"/>
        <v>0</v>
      </c>
      <c r="G1730" s="56">
        <f t="shared" si="231"/>
        <v>0</v>
      </c>
      <c r="H1730" s="56">
        <f t="shared" si="231"/>
        <v>0</v>
      </c>
      <c r="I1730" s="56">
        <f t="shared" si="231"/>
        <v>0</v>
      </c>
      <c r="J1730" s="56">
        <f t="shared" si="231"/>
        <v>0</v>
      </c>
      <c r="K1730" s="56">
        <f t="shared" si="231"/>
        <v>0</v>
      </c>
      <c r="L1730" s="56">
        <f t="shared" si="231"/>
        <v>0</v>
      </c>
      <c r="M1730" s="56">
        <f t="shared" si="231"/>
        <v>0</v>
      </c>
      <c r="N1730" s="56">
        <f t="shared" si="231"/>
        <v>0</v>
      </c>
      <c r="O1730" s="56">
        <f t="shared" si="231"/>
        <v>0</v>
      </c>
      <c r="P1730" s="56">
        <f t="shared" si="231"/>
        <v>0</v>
      </c>
      <c r="Q1730" s="56">
        <f t="shared" si="231"/>
        <v>1100000</v>
      </c>
      <c r="R1730" s="381"/>
    </row>
    <row r="1731" spans="1:18" s="25" customFormat="1" ht="25.5" customHeight="1" x14ac:dyDescent="0.25">
      <c r="A1731" s="7">
        <v>1</v>
      </c>
      <c r="B1731" s="8" t="s">
        <v>332</v>
      </c>
      <c r="C1731" s="143">
        <f>D1731+H1731+J1731+L1731+P1731+Q1731</f>
        <v>1172630</v>
      </c>
      <c r="D1731" s="10">
        <v>72630</v>
      </c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>
        <v>1100000</v>
      </c>
      <c r="R1731" s="261"/>
    </row>
    <row r="1732" spans="1:18" s="61" customFormat="1" ht="22.5" customHeight="1" x14ac:dyDescent="0.35">
      <c r="A1732" s="57" t="s">
        <v>1287</v>
      </c>
      <c r="B1732" s="262"/>
      <c r="C1732" s="352">
        <f t="shared" ref="C1732:C1746" si="232">D1732+H1732+J1732+L1732+P1732+Q1732</f>
        <v>808960</v>
      </c>
      <c r="D1732" s="56">
        <f t="shared" ref="D1732:Q1732" si="233">D1733</f>
        <v>58960</v>
      </c>
      <c r="E1732" s="56">
        <f t="shared" si="233"/>
        <v>0</v>
      </c>
      <c r="F1732" s="56">
        <f t="shared" si="233"/>
        <v>0</v>
      </c>
      <c r="G1732" s="56">
        <f t="shared" si="233"/>
        <v>0</v>
      </c>
      <c r="H1732" s="56">
        <f t="shared" si="233"/>
        <v>0</v>
      </c>
      <c r="I1732" s="56">
        <f t="shared" si="233"/>
        <v>0</v>
      </c>
      <c r="J1732" s="56">
        <f t="shared" si="233"/>
        <v>0</v>
      </c>
      <c r="K1732" s="56">
        <f t="shared" si="233"/>
        <v>0</v>
      </c>
      <c r="L1732" s="56">
        <f t="shared" si="233"/>
        <v>0</v>
      </c>
      <c r="M1732" s="56">
        <f t="shared" si="233"/>
        <v>0</v>
      </c>
      <c r="N1732" s="56">
        <f t="shared" si="233"/>
        <v>0</v>
      </c>
      <c r="O1732" s="56">
        <f t="shared" si="233"/>
        <v>0</v>
      </c>
      <c r="P1732" s="56">
        <f t="shared" si="233"/>
        <v>0</v>
      </c>
      <c r="Q1732" s="56">
        <f t="shared" si="233"/>
        <v>750000</v>
      </c>
      <c r="R1732" s="263"/>
    </row>
    <row r="1733" spans="1:18" s="25" customFormat="1" x14ac:dyDescent="0.25">
      <c r="A1733" s="7">
        <v>1</v>
      </c>
      <c r="B1733" s="8" t="s">
        <v>333</v>
      </c>
      <c r="C1733" s="143">
        <f t="shared" si="232"/>
        <v>808960</v>
      </c>
      <c r="D1733" s="10">
        <v>58960</v>
      </c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>
        <v>750000</v>
      </c>
      <c r="R1733" s="261"/>
    </row>
    <row r="1734" spans="1:18" s="61" customFormat="1" x14ac:dyDescent="0.35">
      <c r="A1734" s="57" t="s">
        <v>1288</v>
      </c>
      <c r="B1734" s="262"/>
      <c r="C1734" s="353">
        <f t="shared" ref="C1734:Q1734" si="234">SUM(C1735:C1746)</f>
        <v>2508479</v>
      </c>
      <c r="D1734" s="56">
        <f t="shared" si="234"/>
        <v>575266</v>
      </c>
      <c r="E1734" s="56">
        <f t="shared" si="234"/>
        <v>0</v>
      </c>
      <c r="F1734" s="56">
        <f t="shared" si="234"/>
        <v>0</v>
      </c>
      <c r="G1734" s="56">
        <f t="shared" si="234"/>
        <v>275</v>
      </c>
      <c r="H1734" s="56">
        <f t="shared" si="234"/>
        <v>453256</v>
      </c>
      <c r="I1734" s="56">
        <f t="shared" si="234"/>
        <v>519</v>
      </c>
      <c r="J1734" s="56">
        <f t="shared" si="234"/>
        <v>515321</v>
      </c>
      <c r="K1734" s="56">
        <f t="shared" si="234"/>
        <v>100</v>
      </c>
      <c r="L1734" s="56">
        <f t="shared" si="234"/>
        <v>89710</v>
      </c>
      <c r="M1734" s="56">
        <f t="shared" si="234"/>
        <v>0</v>
      </c>
      <c r="N1734" s="56">
        <f t="shared" si="234"/>
        <v>0</v>
      </c>
      <c r="O1734" s="56">
        <f t="shared" si="234"/>
        <v>390</v>
      </c>
      <c r="P1734" s="56">
        <f t="shared" si="234"/>
        <v>874926</v>
      </c>
      <c r="Q1734" s="56">
        <f t="shared" si="234"/>
        <v>0</v>
      </c>
      <c r="R1734" s="264"/>
    </row>
    <row r="1735" spans="1:18" s="25" customFormat="1" x14ac:dyDescent="0.25">
      <c r="A1735" s="140">
        <v>1</v>
      </c>
      <c r="B1735" s="8" t="s">
        <v>1289</v>
      </c>
      <c r="C1735" s="143">
        <f t="shared" si="232"/>
        <v>110196</v>
      </c>
      <c r="D1735" s="55">
        <v>65340</v>
      </c>
      <c r="E1735" s="10"/>
      <c r="F1735" s="10"/>
      <c r="G1735" s="10"/>
      <c r="H1735" s="10"/>
      <c r="I1735" s="10">
        <v>50</v>
      </c>
      <c r="J1735" s="55">
        <v>44856</v>
      </c>
      <c r="K1735" s="10"/>
      <c r="L1735" s="10"/>
      <c r="M1735" s="10"/>
      <c r="N1735" s="10"/>
      <c r="O1735" s="10"/>
      <c r="P1735" s="10"/>
      <c r="Q1735" s="10"/>
      <c r="R1735" s="245"/>
    </row>
    <row r="1736" spans="1:18" s="25" customFormat="1" x14ac:dyDescent="0.25">
      <c r="A1736" s="140">
        <v>2</v>
      </c>
      <c r="B1736" s="8" t="s">
        <v>334</v>
      </c>
      <c r="C1736" s="143">
        <f t="shared" si="232"/>
        <v>94800</v>
      </c>
      <c r="D1736" s="55"/>
      <c r="E1736" s="10"/>
      <c r="F1736" s="10"/>
      <c r="G1736" s="10"/>
      <c r="H1736" s="10"/>
      <c r="I1736" s="10">
        <v>94</v>
      </c>
      <c r="J1736" s="55">
        <v>94800</v>
      </c>
      <c r="K1736" s="10"/>
      <c r="L1736" s="10"/>
      <c r="M1736" s="10"/>
      <c r="N1736" s="10"/>
      <c r="O1736" s="10"/>
      <c r="P1736" s="10"/>
      <c r="Q1736" s="10"/>
      <c r="R1736" s="245"/>
    </row>
    <row r="1737" spans="1:18" s="25" customFormat="1" x14ac:dyDescent="0.25">
      <c r="A1737" s="140">
        <v>3</v>
      </c>
      <c r="B1737" s="8" t="s">
        <v>335</v>
      </c>
      <c r="C1737" s="143">
        <f t="shared" si="232"/>
        <v>176920</v>
      </c>
      <c r="D1737" s="55">
        <v>41738</v>
      </c>
      <c r="E1737" s="10"/>
      <c r="F1737" s="10"/>
      <c r="G1737" s="10"/>
      <c r="H1737" s="10"/>
      <c r="I1737" s="10">
        <v>135</v>
      </c>
      <c r="J1737" s="55">
        <v>135182</v>
      </c>
      <c r="K1737" s="10"/>
      <c r="L1737" s="10"/>
      <c r="M1737" s="10"/>
      <c r="N1737" s="10"/>
      <c r="O1737" s="10"/>
      <c r="P1737" s="10"/>
      <c r="Q1737" s="10"/>
      <c r="R1737" s="245"/>
    </row>
    <row r="1738" spans="1:18" s="25" customFormat="1" x14ac:dyDescent="0.25">
      <c r="A1738" s="140">
        <v>4</v>
      </c>
      <c r="B1738" s="8" t="s">
        <v>336</v>
      </c>
      <c r="C1738" s="143">
        <f t="shared" si="232"/>
        <v>85621</v>
      </c>
      <c r="D1738" s="55">
        <v>65832</v>
      </c>
      <c r="E1738" s="10"/>
      <c r="F1738" s="10"/>
      <c r="G1738" s="10"/>
      <c r="H1738" s="10"/>
      <c r="I1738" s="10">
        <v>20</v>
      </c>
      <c r="J1738" s="55">
        <v>19789</v>
      </c>
      <c r="K1738" s="10"/>
      <c r="L1738" s="10"/>
      <c r="M1738" s="10"/>
      <c r="N1738" s="10"/>
      <c r="O1738" s="10"/>
      <c r="P1738" s="10"/>
      <c r="Q1738" s="10"/>
      <c r="R1738" s="245"/>
    </row>
    <row r="1739" spans="1:18" s="25" customFormat="1" ht="40.5" customHeight="1" x14ac:dyDescent="0.25">
      <c r="A1739" s="140">
        <v>5</v>
      </c>
      <c r="B1739" s="8" t="s">
        <v>1346</v>
      </c>
      <c r="C1739" s="143">
        <f t="shared" si="232"/>
        <v>86940</v>
      </c>
      <c r="D1739" s="55">
        <v>55640</v>
      </c>
      <c r="E1739" s="10"/>
      <c r="F1739" s="10"/>
      <c r="G1739" s="10"/>
      <c r="H1739" s="10"/>
      <c r="I1739" s="10">
        <v>30</v>
      </c>
      <c r="J1739" s="55">
        <v>31300</v>
      </c>
      <c r="K1739" s="10"/>
      <c r="L1739" s="10"/>
      <c r="M1739" s="10"/>
      <c r="N1739" s="10"/>
      <c r="O1739" s="10"/>
      <c r="P1739" s="10"/>
      <c r="Q1739" s="10"/>
      <c r="R1739" s="245"/>
    </row>
    <row r="1740" spans="1:18" s="25" customFormat="1" ht="41.25" customHeight="1" x14ac:dyDescent="0.25">
      <c r="A1740" s="140">
        <v>6</v>
      </c>
      <c r="B1740" s="8" t="s">
        <v>1347</v>
      </c>
      <c r="C1740" s="143">
        <f t="shared" si="232"/>
        <v>87024</v>
      </c>
      <c r="D1740" s="55">
        <v>55724</v>
      </c>
      <c r="E1740" s="10"/>
      <c r="F1740" s="10"/>
      <c r="G1740" s="10"/>
      <c r="H1740" s="10"/>
      <c r="I1740" s="10">
        <v>30</v>
      </c>
      <c r="J1740" s="55">
        <v>31300</v>
      </c>
      <c r="K1740" s="10"/>
      <c r="L1740" s="10"/>
      <c r="M1740" s="10"/>
      <c r="N1740" s="10"/>
      <c r="O1740" s="10"/>
      <c r="P1740" s="10"/>
      <c r="Q1740" s="10"/>
      <c r="R1740" s="245"/>
    </row>
    <row r="1741" spans="1:18" s="25" customFormat="1" x14ac:dyDescent="0.25">
      <c r="A1741" s="140">
        <v>7</v>
      </c>
      <c r="B1741" s="8" t="s">
        <v>337</v>
      </c>
      <c r="C1741" s="143">
        <f t="shared" si="232"/>
        <v>382695</v>
      </c>
      <c r="D1741" s="55">
        <v>60325</v>
      </c>
      <c r="E1741" s="10"/>
      <c r="F1741" s="10"/>
      <c r="G1741" s="55">
        <v>100</v>
      </c>
      <c r="H1741" s="55">
        <v>138524</v>
      </c>
      <c r="I1741" s="10">
        <v>30</v>
      </c>
      <c r="J1741" s="55">
        <v>31300</v>
      </c>
      <c r="K1741" s="55">
        <v>20</v>
      </c>
      <c r="L1741" s="55">
        <v>17942</v>
      </c>
      <c r="M1741" s="10"/>
      <c r="N1741" s="10"/>
      <c r="O1741" s="55">
        <v>60</v>
      </c>
      <c r="P1741" s="55">
        <v>134604</v>
      </c>
      <c r="Q1741" s="10"/>
      <c r="R1741" s="245"/>
    </row>
    <row r="1742" spans="1:18" s="25" customFormat="1" ht="22.5" customHeight="1" x14ac:dyDescent="0.25">
      <c r="A1742" s="140">
        <v>8</v>
      </c>
      <c r="B1742" s="8" t="s">
        <v>338</v>
      </c>
      <c r="C1742" s="143">
        <f t="shared" si="232"/>
        <v>382650</v>
      </c>
      <c r="D1742" s="55">
        <v>60280</v>
      </c>
      <c r="E1742" s="10"/>
      <c r="F1742" s="10"/>
      <c r="G1742" s="55">
        <v>100</v>
      </c>
      <c r="H1742" s="55">
        <v>138524</v>
      </c>
      <c r="I1742" s="10">
        <v>30</v>
      </c>
      <c r="J1742" s="55">
        <v>31300</v>
      </c>
      <c r="K1742" s="55">
        <v>20</v>
      </c>
      <c r="L1742" s="55">
        <v>17942</v>
      </c>
      <c r="M1742" s="10"/>
      <c r="N1742" s="10"/>
      <c r="O1742" s="55">
        <v>60</v>
      </c>
      <c r="P1742" s="55">
        <v>134604</v>
      </c>
      <c r="Q1742" s="10"/>
      <c r="R1742" s="245"/>
    </row>
    <row r="1743" spans="1:18" s="25" customFormat="1" x14ac:dyDescent="0.25">
      <c r="A1743" s="140">
        <v>9</v>
      </c>
      <c r="B1743" s="8" t="s">
        <v>339</v>
      </c>
      <c r="C1743" s="143">
        <f t="shared" si="232"/>
        <v>440911</v>
      </c>
      <c r="D1743" s="55"/>
      <c r="E1743" s="10"/>
      <c r="F1743" s="10"/>
      <c r="G1743" s="55">
        <v>75</v>
      </c>
      <c r="H1743" s="55">
        <v>176208</v>
      </c>
      <c r="I1743" s="10">
        <v>40</v>
      </c>
      <c r="J1743" s="55">
        <v>35884</v>
      </c>
      <c r="K1743" s="55">
        <v>30</v>
      </c>
      <c r="L1743" s="55">
        <v>26913</v>
      </c>
      <c r="M1743" s="10"/>
      <c r="N1743" s="10"/>
      <c r="O1743" s="55">
        <v>90</v>
      </c>
      <c r="P1743" s="55">
        <v>201906</v>
      </c>
      <c r="Q1743" s="10"/>
      <c r="R1743" s="245"/>
    </row>
    <row r="1744" spans="1:18" s="25" customFormat="1" x14ac:dyDescent="0.25">
      <c r="A1744" s="140">
        <v>10</v>
      </c>
      <c r="B1744" s="8" t="s">
        <v>340</v>
      </c>
      <c r="C1744" s="143">
        <f t="shared" si="232"/>
        <v>217132</v>
      </c>
      <c r="D1744" s="55">
        <v>53687</v>
      </c>
      <c r="E1744" s="10"/>
      <c r="F1744" s="10"/>
      <c r="G1744" s="10"/>
      <c r="H1744" s="10"/>
      <c r="I1744" s="10">
        <v>20</v>
      </c>
      <c r="J1744" s="55">
        <v>19870</v>
      </c>
      <c r="K1744" s="55">
        <v>10</v>
      </c>
      <c r="L1744" s="55">
        <v>8971</v>
      </c>
      <c r="M1744" s="10"/>
      <c r="N1744" s="10"/>
      <c r="O1744" s="55">
        <v>60</v>
      </c>
      <c r="P1744" s="55">
        <v>134604</v>
      </c>
      <c r="Q1744" s="10"/>
      <c r="R1744" s="245"/>
    </row>
    <row r="1745" spans="1:18" s="25" customFormat="1" x14ac:dyDescent="0.25">
      <c r="A1745" s="140">
        <v>11</v>
      </c>
      <c r="B1745" s="8" t="s">
        <v>341</v>
      </c>
      <c r="C1745" s="143">
        <f t="shared" si="232"/>
        <v>220845</v>
      </c>
      <c r="D1745" s="55">
        <v>57400</v>
      </c>
      <c r="E1745" s="10"/>
      <c r="F1745" s="10"/>
      <c r="G1745" s="10"/>
      <c r="H1745" s="10"/>
      <c r="I1745" s="10">
        <v>20</v>
      </c>
      <c r="J1745" s="55">
        <v>19870</v>
      </c>
      <c r="K1745" s="55">
        <v>10</v>
      </c>
      <c r="L1745" s="55">
        <v>8971</v>
      </c>
      <c r="M1745" s="10"/>
      <c r="N1745" s="10"/>
      <c r="O1745" s="55">
        <v>60</v>
      </c>
      <c r="P1745" s="55">
        <v>134604</v>
      </c>
      <c r="Q1745" s="10"/>
      <c r="R1745" s="245"/>
    </row>
    <row r="1746" spans="1:18" s="25" customFormat="1" x14ac:dyDescent="0.25">
      <c r="A1746" s="140">
        <v>12</v>
      </c>
      <c r="B1746" s="8" t="s">
        <v>342</v>
      </c>
      <c r="C1746" s="143">
        <f t="shared" si="232"/>
        <v>222745</v>
      </c>
      <c r="D1746" s="55">
        <v>59300</v>
      </c>
      <c r="E1746" s="10"/>
      <c r="F1746" s="10"/>
      <c r="G1746" s="10"/>
      <c r="H1746" s="10"/>
      <c r="I1746" s="10">
        <v>20</v>
      </c>
      <c r="J1746" s="55">
        <v>19870</v>
      </c>
      <c r="K1746" s="55">
        <v>10</v>
      </c>
      <c r="L1746" s="55">
        <v>8971</v>
      </c>
      <c r="M1746" s="10"/>
      <c r="N1746" s="10"/>
      <c r="O1746" s="55">
        <v>60</v>
      </c>
      <c r="P1746" s="55">
        <v>134604</v>
      </c>
      <c r="Q1746" s="10"/>
      <c r="R1746" s="245"/>
    </row>
    <row r="1747" spans="1:18" s="40" customFormat="1" ht="17.399999999999999" x14ac:dyDescent="0.3">
      <c r="A1747" s="9">
        <v>54</v>
      </c>
      <c r="B1747" s="15" t="s">
        <v>118</v>
      </c>
      <c r="C1747" s="340">
        <f>C1748+C1750+C1754</f>
        <v>5257898</v>
      </c>
      <c r="D1747" s="17">
        <f t="shared" ref="D1747:Q1747" si="235">D1748+D1750+D1754</f>
        <v>1936002</v>
      </c>
      <c r="E1747" s="17">
        <f t="shared" si="235"/>
        <v>0</v>
      </c>
      <c r="F1747" s="17">
        <f t="shared" si="235"/>
        <v>0</v>
      </c>
      <c r="G1747" s="17">
        <f t="shared" si="235"/>
        <v>957.5</v>
      </c>
      <c r="H1747" s="17">
        <f t="shared" si="235"/>
        <v>1886130</v>
      </c>
      <c r="I1747" s="17">
        <f t="shared" si="235"/>
        <v>0</v>
      </c>
      <c r="J1747" s="17">
        <f t="shared" si="235"/>
        <v>0</v>
      </c>
      <c r="K1747" s="17">
        <f t="shared" si="235"/>
        <v>620</v>
      </c>
      <c r="L1747" s="17">
        <f t="shared" si="235"/>
        <v>786667</v>
      </c>
      <c r="M1747" s="17">
        <f t="shared" si="235"/>
        <v>55</v>
      </c>
      <c r="N1747" s="17">
        <f t="shared" si="235"/>
        <v>255766</v>
      </c>
      <c r="O1747" s="17">
        <f t="shared" si="235"/>
        <v>620</v>
      </c>
      <c r="P1747" s="17">
        <f t="shared" si="235"/>
        <v>393333</v>
      </c>
      <c r="Q1747" s="17">
        <f t="shared" si="235"/>
        <v>0</v>
      </c>
      <c r="R1747" s="112"/>
    </row>
    <row r="1748" spans="1:18" s="112" customFormat="1" ht="17.399999999999999" x14ac:dyDescent="0.3">
      <c r="A1748" s="57" t="s">
        <v>1470</v>
      </c>
      <c r="B1748" s="62"/>
      <c r="C1748" s="353">
        <f>C1749</f>
        <v>1116002</v>
      </c>
      <c r="D1748" s="56">
        <f t="shared" ref="D1748:Q1748" si="236">D1749</f>
        <v>1116002</v>
      </c>
      <c r="E1748" s="56">
        <f t="shared" si="236"/>
        <v>0</v>
      </c>
      <c r="F1748" s="56">
        <f t="shared" si="236"/>
        <v>0</v>
      </c>
      <c r="G1748" s="56">
        <f t="shared" si="236"/>
        <v>0</v>
      </c>
      <c r="H1748" s="56">
        <f t="shared" si="236"/>
        <v>0</v>
      </c>
      <c r="I1748" s="56">
        <f t="shared" si="236"/>
        <v>0</v>
      </c>
      <c r="J1748" s="56">
        <f t="shared" si="236"/>
        <v>0</v>
      </c>
      <c r="K1748" s="56">
        <f t="shared" si="236"/>
        <v>0</v>
      </c>
      <c r="L1748" s="56">
        <f t="shared" si="236"/>
        <v>0</v>
      </c>
      <c r="M1748" s="56">
        <f t="shared" si="236"/>
        <v>0</v>
      </c>
      <c r="N1748" s="56">
        <f t="shared" si="236"/>
        <v>0</v>
      </c>
      <c r="O1748" s="56">
        <f t="shared" si="236"/>
        <v>0</v>
      </c>
      <c r="P1748" s="56">
        <f t="shared" si="236"/>
        <v>0</v>
      </c>
      <c r="Q1748" s="56">
        <f t="shared" si="236"/>
        <v>0</v>
      </c>
      <c r="R1748" s="265"/>
    </row>
    <row r="1749" spans="1:18" s="67" customFormat="1" ht="27.75" customHeight="1" x14ac:dyDescent="0.35">
      <c r="A1749" s="266">
        <v>1</v>
      </c>
      <c r="B1749" s="8" t="s">
        <v>1471</v>
      </c>
      <c r="C1749" s="143">
        <f>+D1749+H1749+J1749+L1749+N1749+P1749</f>
        <v>1116002</v>
      </c>
      <c r="D1749" s="10">
        <v>1116002</v>
      </c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8"/>
    </row>
    <row r="1750" spans="1:18" s="112" customFormat="1" ht="17.399999999999999" x14ac:dyDescent="0.3">
      <c r="A1750" s="134" t="s">
        <v>1469</v>
      </c>
      <c r="B1750" s="62"/>
      <c r="C1750" s="353">
        <f>C1751+C1752+C1753</f>
        <v>2496296</v>
      </c>
      <c r="D1750" s="56">
        <f t="shared" ref="D1750:Q1750" si="237">D1751+D1752+D1753</f>
        <v>0</v>
      </c>
      <c r="E1750" s="56">
        <f t="shared" si="237"/>
        <v>0</v>
      </c>
      <c r="F1750" s="56">
        <f t="shared" si="237"/>
        <v>0</v>
      </c>
      <c r="G1750" s="56">
        <f t="shared" si="237"/>
        <v>307.5</v>
      </c>
      <c r="H1750" s="56">
        <f t="shared" si="237"/>
        <v>1236130</v>
      </c>
      <c r="I1750" s="56">
        <f t="shared" si="237"/>
        <v>0</v>
      </c>
      <c r="J1750" s="56">
        <f t="shared" si="237"/>
        <v>0</v>
      </c>
      <c r="K1750" s="56">
        <f t="shared" si="237"/>
        <v>620</v>
      </c>
      <c r="L1750" s="56">
        <f t="shared" si="237"/>
        <v>786667</v>
      </c>
      <c r="M1750" s="56">
        <f t="shared" si="237"/>
        <v>21</v>
      </c>
      <c r="N1750" s="56">
        <f t="shared" si="237"/>
        <v>80166</v>
      </c>
      <c r="O1750" s="56">
        <f t="shared" si="237"/>
        <v>620</v>
      </c>
      <c r="P1750" s="56">
        <f t="shared" si="237"/>
        <v>393333</v>
      </c>
      <c r="Q1750" s="56">
        <f t="shared" si="237"/>
        <v>0</v>
      </c>
      <c r="R1750" s="265"/>
    </row>
    <row r="1751" spans="1:18" s="67" customFormat="1" ht="30" customHeight="1" x14ac:dyDescent="0.35">
      <c r="A1751" s="266">
        <v>1</v>
      </c>
      <c r="B1751" s="8" t="s">
        <v>1499</v>
      </c>
      <c r="C1751" s="143">
        <f>+D1751+H1751+J1751+L1751+N1751+P1751</f>
        <v>1180000</v>
      </c>
      <c r="D1751" s="10"/>
      <c r="E1751" s="10"/>
      <c r="F1751" s="10"/>
      <c r="G1751" s="10"/>
      <c r="H1751" s="10"/>
      <c r="I1751" s="10"/>
      <c r="J1751" s="10"/>
      <c r="K1751" s="10">
        <v>620</v>
      </c>
      <c r="L1751" s="10">
        <v>786667</v>
      </c>
      <c r="M1751" s="10"/>
      <c r="N1751" s="10"/>
      <c r="O1751" s="10">
        <v>620</v>
      </c>
      <c r="P1751" s="10">
        <v>393333</v>
      </c>
      <c r="Q1751" s="10"/>
      <c r="R1751" s="108"/>
    </row>
    <row r="1752" spans="1:18" ht="25.5" customHeight="1" x14ac:dyDescent="0.35">
      <c r="A1752" s="266">
        <v>2</v>
      </c>
      <c r="B1752" s="131" t="s">
        <v>343</v>
      </c>
      <c r="C1752" s="143">
        <v>80166</v>
      </c>
      <c r="D1752" s="10"/>
      <c r="E1752" s="10"/>
      <c r="F1752" s="10"/>
      <c r="G1752" s="10"/>
      <c r="H1752" s="10"/>
      <c r="I1752" s="10"/>
      <c r="J1752" s="10"/>
      <c r="K1752" s="10"/>
      <c r="L1752" s="10"/>
      <c r="M1752" s="10">
        <v>21</v>
      </c>
      <c r="N1752" s="10">
        <v>80166</v>
      </c>
      <c r="O1752" s="10"/>
      <c r="P1752" s="10"/>
      <c r="Q1752" s="10"/>
      <c r="R1752" s="108"/>
    </row>
    <row r="1753" spans="1:18" s="67" customFormat="1" ht="24" customHeight="1" x14ac:dyDescent="0.35">
      <c r="A1753" s="266">
        <v>3</v>
      </c>
      <c r="B1753" s="8" t="s">
        <v>1487</v>
      </c>
      <c r="C1753" s="143">
        <v>1236130</v>
      </c>
      <c r="D1753" s="10"/>
      <c r="E1753" s="10"/>
      <c r="F1753" s="10"/>
      <c r="G1753" s="10">
        <v>307.5</v>
      </c>
      <c r="H1753" s="10">
        <v>1236130</v>
      </c>
      <c r="I1753" s="10"/>
      <c r="J1753" s="10"/>
      <c r="K1753" s="10"/>
      <c r="L1753" s="10"/>
      <c r="M1753" s="10"/>
      <c r="N1753" s="10"/>
      <c r="O1753" s="10"/>
      <c r="P1753" s="10"/>
      <c r="Q1753" s="10"/>
      <c r="R1753" s="267"/>
    </row>
    <row r="1754" spans="1:18" s="40" customFormat="1" ht="17.399999999999999" x14ac:dyDescent="0.3">
      <c r="A1754" s="134" t="s">
        <v>1468</v>
      </c>
      <c r="B1754" s="153"/>
      <c r="C1754" s="352">
        <f>C1755+C1756+C1757+C1758</f>
        <v>1645600</v>
      </c>
      <c r="D1754" s="85">
        <f t="shared" ref="D1754:Q1754" si="238">D1755+D1756+D1757+D1758</f>
        <v>820000</v>
      </c>
      <c r="E1754" s="85">
        <f t="shared" si="238"/>
        <v>0</v>
      </c>
      <c r="F1754" s="85">
        <f t="shared" si="238"/>
        <v>0</v>
      </c>
      <c r="G1754" s="85">
        <f t="shared" si="238"/>
        <v>650</v>
      </c>
      <c r="H1754" s="85">
        <f t="shared" si="238"/>
        <v>650000</v>
      </c>
      <c r="I1754" s="85">
        <f t="shared" si="238"/>
        <v>0</v>
      </c>
      <c r="J1754" s="85">
        <f t="shared" si="238"/>
        <v>0</v>
      </c>
      <c r="K1754" s="85">
        <f t="shared" si="238"/>
        <v>0</v>
      </c>
      <c r="L1754" s="85">
        <f t="shared" si="238"/>
        <v>0</v>
      </c>
      <c r="M1754" s="85">
        <f t="shared" si="238"/>
        <v>34</v>
      </c>
      <c r="N1754" s="85">
        <f t="shared" si="238"/>
        <v>175600</v>
      </c>
      <c r="O1754" s="85">
        <f t="shared" si="238"/>
        <v>0</v>
      </c>
      <c r="P1754" s="85">
        <f t="shared" si="238"/>
        <v>0</v>
      </c>
      <c r="Q1754" s="85">
        <f t="shared" si="238"/>
        <v>0</v>
      </c>
      <c r="R1754" s="268"/>
    </row>
    <row r="1755" spans="1:18" ht="27.75" customHeight="1" x14ac:dyDescent="0.35">
      <c r="A1755" s="266">
        <v>1</v>
      </c>
      <c r="B1755" s="8" t="s">
        <v>1499</v>
      </c>
      <c r="C1755" s="143">
        <v>820000</v>
      </c>
      <c r="D1755" s="10">
        <v>820000</v>
      </c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267"/>
    </row>
    <row r="1756" spans="1:18" ht="24.75" customHeight="1" x14ac:dyDescent="0.35">
      <c r="A1756" s="266">
        <v>2</v>
      </c>
      <c r="B1756" s="8" t="s">
        <v>1500</v>
      </c>
      <c r="C1756" s="143">
        <v>80600</v>
      </c>
      <c r="D1756" s="10"/>
      <c r="E1756" s="10"/>
      <c r="F1756" s="10"/>
      <c r="G1756" s="10"/>
      <c r="H1756" s="10"/>
      <c r="I1756" s="10"/>
      <c r="J1756" s="10"/>
      <c r="K1756" s="10"/>
      <c r="L1756" s="10"/>
      <c r="M1756" s="10">
        <v>16</v>
      </c>
      <c r="N1756" s="10">
        <v>80600</v>
      </c>
      <c r="O1756" s="10"/>
      <c r="P1756" s="10"/>
      <c r="Q1756" s="10"/>
      <c r="R1756" s="267"/>
    </row>
    <row r="1757" spans="1:18" ht="27.75" customHeight="1" x14ac:dyDescent="0.35">
      <c r="A1757" s="266">
        <v>3</v>
      </c>
      <c r="B1757" s="8" t="s">
        <v>1472</v>
      </c>
      <c r="C1757" s="143">
        <v>95000</v>
      </c>
      <c r="D1757" s="10"/>
      <c r="E1757" s="10"/>
      <c r="F1757" s="10"/>
      <c r="G1757" s="10"/>
      <c r="H1757" s="10"/>
      <c r="I1757" s="10"/>
      <c r="J1757" s="10"/>
      <c r="K1757" s="10"/>
      <c r="L1757" s="10"/>
      <c r="M1757" s="10">
        <v>18</v>
      </c>
      <c r="N1757" s="10">
        <v>95000</v>
      </c>
      <c r="O1757" s="10"/>
      <c r="P1757" s="10"/>
      <c r="Q1757" s="10"/>
      <c r="R1757" s="267"/>
    </row>
    <row r="1758" spans="1:18" s="6" customFormat="1" ht="30.75" customHeight="1" x14ac:dyDescent="0.25">
      <c r="A1758" s="266">
        <v>4</v>
      </c>
      <c r="B1758" s="131" t="s">
        <v>344</v>
      </c>
      <c r="C1758" s="143">
        <v>650000</v>
      </c>
      <c r="D1758" s="10"/>
      <c r="E1758" s="10"/>
      <c r="F1758" s="10"/>
      <c r="G1758" s="10">
        <v>650</v>
      </c>
      <c r="H1758" s="10">
        <v>650000</v>
      </c>
      <c r="I1758" s="10"/>
      <c r="J1758" s="10"/>
      <c r="K1758" s="10"/>
      <c r="L1758" s="10"/>
      <c r="M1758" s="10"/>
      <c r="N1758" s="10"/>
      <c r="O1758" s="10"/>
      <c r="P1758" s="10"/>
      <c r="Q1758" s="10"/>
      <c r="R1758" s="108"/>
    </row>
    <row r="1759" spans="1:18" s="6" customFormat="1" ht="25.5" customHeight="1" x14ac:dyDescent="0.3">
      <c r="A1759" s="9">
        <v>55</v>
      </c>
      <c r="B1759" s="15" t="s">
        <v>119</v>
      </c>
      <c r="C1759" s="152">
        <f>C1760+C1762+C1766</f>
        <v>9215442.8699999992</v>
      </c>
      <c r="D1759" s="68">
        <f t="shared" ref="D1759:Q1759" si="239">D1760+D1762+D1766</f>
        <v>1500997.1400000001</v>
      </c>
      <c r="E1759" s="68">
        <f t="shared" si="239"/>
        <v>0</v>
      </c>
      <c r="F1759" s="68">
        <f t="shared" si="239"/>
        <v>0</v>
      </c>
      <c r="G1759" s="68">
        <f t="shared" si="239"/>
        <v>0</v>
      </c>
      <c r="H1759" s="68">
        <f t="shared" si="239"/>
        <v>0</v>
      </c>
      <c r="I1759" s="68">
        <f t="shared" si="239"/>
        <v>0</v>
      </c>
      <c r="J1759" s="68">
        <f t="shared" si="239"/>
        <v>0</v>
      </c>
      <c r="K1759" s="68">
        <f t="shared" si="239"/>
        <v>1613.6799999999998</v>
      </c>
      <c r="L1759" s="68">
        <f t="shared" si="239"/>
        <v>1589458.7000000002</v>
      </c>
      <c r="M1759" s="68">
        <f t="shared" si="239"/>
        <v>2075</v>
      </c>
      <c r="N1759" s="68">
        <f t="shared" si="239"/>
        <v>2148621.3600000003</v>
      </c>
      <c r="O1759" s="68">
        <f t="shared" si="239"/>
        <v>1613.6799999999998</v>
      </c>
      <c r="P1759" s="68">
        <f t="shared" si="239"/>
        <v>3976365.67</v>
      </c>
      <c r="Q1759" s="68">
        <f t="shared" si="239"/>
        <v>0</v>
      </c>
      <c r="R1759" s="42"/>
    </row>
    <row r="1760" spans="1:18" s="51" customFormat="1" ht="23.25" customHeight="1" x14ac:dyDescent="0.3">
      <c r="A1760" s="269" t="s">
        <v>1349</v>
      </c>
      <c r="B1760" s="270"/>
      <c r="C1760" s="152">
        <f>C1761</f>
        <v>1056533.3399999999</v>
      </c>
      <c r="D1760" s="68">
        <f t="shared" ref="D1760:Q1760" si="240">D1761</f>
        <v>623122.82999999996</v>
      </c>
      <c r="E1760" s="68">
        <f t="shared" si="240"/>
        <v>0</v>
      </c>
      <c r="F1760" s="68">
        <f t="shared" si="240"/>
        <v>0</v>
      </c>
      <c r="G1760" s="68">
        <f t="shared" si="240"/>
        <v>0</v>
      </c>
      <c r="H1760" s="68">
        <f t="shared" si="240"/>
        <v>0</v>
      </c>
      <c r="I1760" s="68">
        <f t="shared" si="240"/>
        <v>0</v>
      </c>
      <c r="J1760" s="68">
        <f t="shared" si="240"/>
        <v>0</v>
      </c>
      <c r="K1760" s="68">
        <f t="shared" si="240"/>
        <v>0</v>
      </c>
      <c r="L1760" s="68">
        <f t="shared" si="240"/>
        <v>0</v>
      </c>
      <c r="M1760" s="68">
        <f t="shared" si="240"/>
        <v>418.56</v>
      </c>
      <c r="N1760" s="68">
        <f t="shared" si="240"/>
        <v>433410.51</v>
      </c>
      <c r="O1760" s="68">
        <f t="shared" si="240"/>
        <v>0</v>
      </c>
      <c r="P1760" s="68">
        <f t="shared" si="240"/>
        <v>0</v>
      </c>
      <c r="Q1760" s="68">
        <f t="shared" si="240"/>
        <v>0</v>
      </c>
      <c r="R1760" s="271"/>
    </row>
    <row r="1761" spans="1:18" s="11" customFormat="1" ht="23.25" customHeight="1" x14ac:dyDescent="0.25">
      <c r="A1761" s="272">
        <v>1</v>
      </c>
      <c r="B1761" s="131" t="s">
        <v>348</v>
      </c>
      <c r="C1761" s="181">
        <f>D1761+L1761+N1761+P1761</f>
        <v>1056533.3399999999</v>
      </c>
      <c r="D1761" s="55">
        <v>623122.82999999996</v>
      </c>
      <c r="E1761" s="10"/>
      <c r="F1761" s="10"/>
      <c r="G1761" s="10"/>
      <c r="H1761" s="10"/>
      <c r="I1761" s="10"/>
      <c r="J1761" s="10"/>
      <c r="K1761" s="10"/>
      <c r="L1761" s="10"/>
      <c r="M1761" s="10">
        <v>418.56</v>
      </c>
      <c r="N1761" s="10">
        <v>433410.51</v>
      </c>
      <c r="O1761" s="10"/>
      <c r="P1761" s="10"/>
      <c r="Q1761" s="10"/>
      <c r="R1761" s="108"/>
    </row>
    <row r="1762" spans="1:18" s="51" customFormat="1" ht="23.25" customHeight="1" x14ac:dyDescent="0.3">
      <c r="A1762" s="269" t="s">
        <v>1351</v>
      </c>
      <c r="B1762" s="270"/>
      <c r="C1762" s="152">
        <f t="shared" ref="C1762:Q1762" si="241">SUM(C1763:C1765)</f>
        <v>4626979.93</v>
      </c>
      <c r="D1762" s="68">
        <f t="shared" si="241"/>
        <v>877874.31</v>
      </c>
      <c r="E1762" s="68">
        <f t="shared" si="241"/>
        <v>0</v>
      </c>
      <c r="F1762" s="68">
        <f t="shared" si="241"/>
        <v>0</v>
      </c>
      <c r="G1762" s="68">
        <f t="shared" si="241"/>
        <v>0</v>
      </c>
      <c r="H1762" s="68">
        <f t="shared" si="241"/>
        <v>0</v>
      </c>
      <c r="I1762" s="68">
        <f t="shared" si="241"/>
        <v>0</v>
      </c>
      <c r="J1762" s="68">
        <f t="shared" si="241"/>
        <v>0</v>
      </c>
      <c r="K1762" s="68">
        <f t="shared" si="241"/>
        <v>589.67999999999995</v>
      </c>
      <c r="L1762" s="68">
        <f t="shared" si="241"/>
        <v>580828.9</v>
      </c>
      <c r="M1762" s="68">
        <f t="shared" si="241"/>
        <v>1656.44</v>
      </c>
      <c r="N1762" s="68">
        <f t="shared" si="241"/>
        <v>1715210.85</v>
      </c>
      <c r="O1762" s="68">
        <f t="shared" si="241"/>
        <v>589.67999999999995</v>
      </c>
      <c r="P1762" s="68">
        <f t="shared" si="241"/>
        <v>1453065.87</v>
      </c>
      <c r="Q1762" s="68">
        <f t="shared" si="241"/>
        <v>0</v>
      </c>
      <c r="R1762" s="271"/>
    </row>
    <row r="1763" spans="1:18" s="11" customFormat="1" ht="23.25" customHeight="1" x14ac:dyDescent="0.25">
      <c r="A1763" s="266">
        <v>1</v>
      </c>
      <c r="B1763" s="273" t="s">
        <v>345</v>
      </c>
      <c r="C1763" s="181">
        <f t="shared" ref="C1763:C1765" si="242">D1763+L1763+N1763+P1763</f>
        <v>546361</v>
      </c>
      <c r="D1763" s="55"/>
      <c r="E1763" s="10"/>
      <c r="F1763" s="10"/>
      <c r="G1763" s="10"/>
      <c r="H1763" s="10"/>
      <c r="I1763" s="10"/>
      <c r="J1763" s="10"/>
      <c r="K1763" s="10"/>
      <c r="L1763" s="10"/>
      <c r="M1763" s="10">
        <v>527.64</v>
      </c>
      <c r="N1763" s="10">
        <v>546361</v>
      </c>
      <c r="O1763" s="10"/>
      <c r="P1763" s="10"/>
      <c r="Q1763" s="10"/>
      <c r="R1763" s="108"/>
    </row>
    <row r="1764" spans="1:18" s="11" customFormat="1" ht="23.25" customHeight="1" x14ac:dyDescent="0.25">
      <c r="A1764" s="266">
        <v>2</v>
      </c>
      <c r="B1764" s="273" t="s">
        <v>346</v>
      </c>
      <c r="C1764" s="181">
        <f t="shared" si="242"/>
        <v>558248</v>
      </c>
      <c r="D1764" s="55"/>
      <c r="E1764" s="10"/>
      <c r="F1764" s="10"/>
      <c r="G1764" s="10"/>
      <c r="H1764" s="10"/>
      <c r="I1764" s="10"/>
      <c r="J1764" s="10"/>
      <c r="K1764" s="10"/>
      <c r="L1764" s="10"/>
      <c r="M1764" s="10">
        <v>539.12</v>
      </c>
      <c r="N1764" s="10">
        <v>558248</v>
      </c>
      <c r="O1764" s="10"/>
      <c r="P1764" s="10"/>
      <c r="Q1764" s="10"/>
      <c r="R1764" s="108"/>
    </row>
    <row r="1765" spans="1:18" s="11" customFormat="1" ht="23.25" customHeight="1" x14ac:dyDescent="0.25">
      <c r="A1765" s="272">
        <v>3</v>
      </c>
      <c r="B1765" s="131" t="s">
        <v>347</v>
      </c>
      <c r="C1765" s="181">
        <f t="shared" si="242"/>
        <v>3522370.93</v>
      </c>
      <c r="D1765" s="55">
        <v>877874.31</v>
      </c>
      <c r="E1765" s="10"/>
      <c r="F1765" s="10"/>
      <c r="G1765" s="10"/>
      <c r="H1765" s="10"/>
      <c r="I1765" s="10"/>
      <c r="J1765" s="10"/>
      <c r="K1765" s="10">
        <v>589.67999999999995</v>
      </c>
      <c r="L1765" s="10">
        <v>580828.9</v>
      </c>
      <c r="M1765" s="10">
        <v>589.67999999999995</v>
      </c>
      <c r="N1765" s="10">
        <v>610601.85</v>
      </c>
      <c r="O1765" s="10">
        <v>589.67999999999995</v>
      </c>
      <c r="P1765" s="10">
        <v>1453065.87</v>
      </c>
      <c r="Q1765" s="10"/>
      <c r="R1765" s="108"/>
    </row>
    <row r="1766" spans="1:18" s="51" customFormat="1" ht="23.25" customHeight="1" x14ac:dyDescent="0.3">
      <c r="A1766" s="269" t="s">
        <v>1350</v>
      </c>
      <c r="B1766" s="270"/>
      <c r="C1766" s="152">
        <v>3531929.6000000001</v>
      </c>
      <c r="D1766" s="68">
        <v>0</v>
      </c>
      <c r="E1766" s="56">
        <v>0</v>
      </c>
      <c r="F1766" s="56">
        <v>0</v>
      </c>
      <c r="G1766" s="56">
        <v>0</v>
      </c>
      <c r="H1766" s="56">
        <v>0</v>
      </c>
      <c r="I1766" s="56">
        <v>0</v>
      </c>
      <c r="J1766" s="56">
        <v>0</v>
      </c>
      <c r="K1766" s="56">
        <v>1024</v>
      </c>
      <c r="L1766" s="56">
        <v>1008629.8</v>
      </c>
      <c r="M1766" s="56">
        <v>0</v>
      </c>
      <c r="N1766" s="56">
        <v>0</v>
      </c>
      <c r="O1766" s="56">
        <v>1024</v>
      </c>
      <c r="P1766" s="56">
        <v>2523299.7999999998</v>
      </c>
      <c r="Q1766" s="56">
        <v>0</v>
      </c>
      <c r="R1766" s="271"/>
    </row>
    <row r="1767" spans="1:18" s="11" customFormat="1" ht="23.25" customHeight="1" x14ac:dyDescent="0.25">
      <c r="A1767" s="266">
        <v>1</v>
      </c>
      <c r="B1767" s="52" t="s">
        <v>349</v>
      </c>
      <c r="C1767" s="181">
        <f>L1767+P1767</f>
        <v>3531929.5999999996</v>
      </c>
      <c r="D1767" s="55"/>
      <c r="E1767" s="10"/>
      <c r="F1767" s="10"/>
      <c r="G1767" s="10"/>
      <c r="H1767" s="10" t="s">
        <v>138</v>
      </c>
      <c r="I1767" s="10"/>
      <c r="J1767" s="10"/>
      <c r="K1767" s="10">
        <v>1024</v>
      </c>
      <c r="L1767" s="10">
        <v>1008629.8</v>
      </c>
      <c r="M1767" s="10"/>
      <c r="N1767" s="10"/>
      <c r="O1767" s="10">
        <v>1024</v>
      </c>
      <c r="P1767" s="10">
        <v>2523299.7999999998</v>
      </c>
      <c r="Q1767" s="10"/>
      <c r="R1767" s="108"/>
    </row>
    <row r="1768" spans="1:18" s="6" customFormat="1" ht="27.75" customHeight="1" x14ac:dyDescent="0.3">
      <c r="A1768" s="9">
        <v>56</v>
      </c>
      <c r="B1768" s="15" t="s">
        <v>120</v>
      </c>
      <c r="C1768" s="152">
        <f>C1769</f>
        <v>2125000</v>
      </c>
      <c r="D1768" s="68">
        <f t="shared" ref="D1768:P1768" si="243">D1769</f>
        <v>75000</v>
      </c>
      <c r="E1768" s="68">
        <f t="shared" si="243"/>
        <v>0</v>
      </c>
      <c r="F1768" s="68">
        <f t="shared" si="243"/>
        <v>0</v>
      </c>
      <c r="G1768" s="68">
        <f t="shared" si="243"/>
        <v>2062</v>
      </c>
      <c r="H1768" s="68">
        <f t="shared" si="243"/>
        <v>1810000</v>
      </c>
      <c r="I1768" s="68">
        <f t="shared" si="243"/>
        <v>0</v>
      </c>
      <c r="J1768" s="68">
        <f t="shared" si="243"/>
        <v>0</v>
      </c>
      <c r="K1768" s="68">
        <f t="shared" si="243"/>
        <v>2004.2</v>
      </c>
      <c r="L1768" s="68">
        <f t="shared" si="243"/>
        <v>240000</v>
      </c>
      <c r="M1768" s="68">
        <f t="shared" si="243"/>
        <v>0</v>
      </c>
      <c r="N1768" s="68">
        <f t="shared" si="243"/>
        <v>0</v>
      </c>
      <c r="O1768" s="68">
        <f t="shared" si="243"/>
        <v>0</v>
      </c>
      <c r="P1768" s="68">
        <f t="shared" si="243"/>
        <v>0</v>
      </c>
      <c r="Q1768" s="68">
        <v>0</v>
      </c>
      <c r="R1768" s="42"/>
    </row>
    <row r="1769" spans="1:18" s="6" customFormat="1" ht="27.75" customHeight="1" x14ac:dyDescent="0.3">
      <c r="A1769" s="15" t="s">
        <v>1187</v>
      </c>
      <c r="B1769" s="50"/>
      <c r="C1769" s="152">
        <f>SUM(C1770:C1773)</f>
        <v>2125000</v>
      </c>
      <c r="D1769" s="68">
        <f t="shared" ref="D1769:Q1769" si="244">SUM(D1770:D1773)</f>
        <v>75000</v>
      </c>
      <c r="E1769" s="68">
        <f t="shared" si="244"/>
        <v>0</v>
      </c>
      <c r="F1769" s="68">
        <f t="shared" si="244"/>
        <v>0</v>
      </c>
      <c r="G1769" s="68">
        <f t="shared" si="244"/>
        <v>2062</v>
      </c>
      <c r="H1769" s="68">
        <f t="shared" si="244"/>
        <v>1810000</v>
      </c>
      <c r="I1769" s="68">
        <f t="shared" si="244"/>
        <v>0</v>
      </c>
      <c r="J1769" s="68">
        <f t="shared" si="244"/>
        <v>0</v>
      </c>
      <c r="K1769" s="68">
        <f t="shared" si="244"/>
        <v>2004.2</v>
      </c>
      <c r="L1769" s="68">
        <f t="shared" si="244"/>
        <v>240000</v>
      </c>
      <c r="M1769" s="68">
        <f t="shared" si="244"/>
        <v>0</v>
      </c>
      <c r="N1769" s="68">
        <f t="shared" si="244"/>
        <v>0</v>
      </c>
      <c r="O1769" s="68">
        <f t="shared" si="244"/>
        <v>0</v>
      </c>
      <c r="P1769" s="68">
        <f t="shared" si="244"/>
        <v>0</v>
      </c>
      <c r="Q1769" s="68">
        <f t="shared" si="244"/>
        <v>0</v>
      </c>
      <c r="R1769" s="42"/>
    </row>
    <row r="1770" spans="1:18" ht="24.75" customHeight="1" x14ac:dyDescent="0.35">
      <c r="A1770" s="210">
        <v>1</v>
      </c>
      <c r="B1770" s="19" t="s">
        <v>350</v>
      </c>
      <c r="C1770" s="376">
        <v>540000</v>
      </c>
      <c r="D1770" s="24">
        <v>20000</v>
      </c>
      <c r="E1770" s="24"/>
      <c r="F1770" s="24"/>
      <c r="G1770" s="24">
        <v>506</v>
      </c>
      <c r="H1770" s="24">
        <v>460000</v>
      </c>
      <c r="I1770" s="24"/>
      <c r="J1770" s="24"/>
      <c r="K1770" s="24">
        <v>604.5</v>
      </c>
      <c r="L1770" s="24">
        <v>60000</v>
      </c>
      <c r="M1770" s="24"/>
      <c r="N1770" s="24"/>
      <c r="O1770" s="24"/>
      <c r="P1770" s="24"/>
      <c r="Q1770" s="24"/>
      <c r="R1770" s="67"/>
    </row>
    <row r="1771" spans="1:18" s="6" customFormat="1" ht="21.75" customHeight="1" x14ac:dyDescent="0.25">
      <c r="A1771" s="210">
        <v>2</v>
      </c>
      <c r="B1771" s="19" t="s">
        <v>351</v>
      </c>
      <c r="C1771" s="376">
        <v>585000</v>
      </c>
      <c r="D1771" s="24">
        <v>25000</v>
      </c>
      <c r="E1771" s="24"/>
      <c r="F1771" s="24"/>
      <c r="G1771" s="24">
        <v>303</v>
      </c>
      <c r="H1771" s="24">
        <v>350000</v>
      </c>
      <c r="I1771" s="24"/>
      <c r="J1771" s="24"/>
      <c r="K1771" s="24">
        <v>373.7</v>
      </c>
      <c r="L1771" s="24">
        <v>60000</v>
      </c>
      <c r="M1771" s="24"/>
      <c r="N1771" s="24"/>
      <c r="O1771" s="24"/>
      <c r="P1771" s="24"/>
      <c r="Q1771" s="24"/>
      <c r="R1771" s="42"/>
    </row>
    <row r="1772" spans="1:18" s="6" customFormat="1" ht="27.75" customHeight="1" x14ac:dyDescent="0.25">
      <c r="A1772" s="210">
        <v>3</v>
      </c>
      <c r="B1772" s="19" t="s">
        <v>352</v>
      </c>
      <c r="C1772" s="376">
        <v>430000</v>
      </c>
      <c r="D1772" s="24">
        <v>20000</v>
      </c>
      <c r="E1772" s="24"/>
      <c r="F1772" s="24"/>
      <c r="G1772" s="24">
        <v>700</v>
      </c>
      <c r="H1772" s="24">
        <v>500000</v>
      </c>
      <c r="I1772" s="24"/>
      <c r="J1772" s="24"/>
      <c r="K1772" s="24">
        <v>630</v>
      </c>
      <c r="L1772" s="24">
        <v>60000</v>
      </c>
      <c r="M1772" s="24"/>
      <c r="N1772" s="24"/>
      <c r="O1772" s="24"/>
      <c r="P1772" s="24"/>
      <c r="Q1772" s="24"/>
      <c r="R1772" s="42"/>
    </row>
    <row r="1773" spans="1:18" ht="33.75" customHeight="1" x14ac:dyDescent="0.35">
      <c r="A1773" s="210">
        <v>4</v>
      </c>
      <c r="B1773" s="19" t="s">
        <v>1501</v>
      </c>
      <c r="C1773" s="376">
        <v>570000</v>
      </c>
      <c r="D1773" s="24">
        <v>10000</v>
      </c>
      <c r="E1773" s="24"/>
      <c r="F1773" s="24"/>
      <c r="G1773" s="24">
        <v>553</v>
      </c>
      <c r="H1773" s="24">
        <v>500000</v>
      </c>
      <c r="I1773" s="24"/>
      <c r="J1773" s="24"/>
      <c r="K1773" s="24">
        <v>396</v>
      </c>
      <c r="L1773" s="24">
        <v>60000</v>
      </c>
      <c r="M1773" s="24"/>
      <c r="N1773" s="24"/>
      <c r="O1773" s="24"/>
      <c r="P1773" s="24"/>
      <c r="Q1773" s="24"/>
      <c r="R1773" s="67"/>
    </row>
    <row r="1774" spans="1:18" x14ac:dyDescent="0.35">
      <c r="A1774" s="9">
        <v>57</v>
      </c>
      <c r="B1774" s="15" t="s">
        <v>121</v>
      </c>
      <c r="C1774" s="377">
        <f>C1775+C1778</f>
        <v>850799.6</v>
      </c>
      <c r="D1774" s="73">
        <f t="shared" ref="D1774:Q1774" si="245">D1775+D1778</f>
        <v>640489.05999999994</v>
      </c>
      <c r="E1774" s="73">
        <f t="shared" si="245"/>
        <v>0</v>
      </c>
      <c r="F1774" s="73">
        <f t="shared" si="245"/>
        <v>0</v>
      </c>
      <c r="G1774" s="73">
        <f t="shared" si="245"/>
        <v>0</v>
      </c>
      <c r="H1774" s="73">
        <f t="shared" si="245"/>
        <v>0</v>
      </c>
      <c r="I1774" s="73">
        <f t="shared" si="245"/>
        <v>256.8</v>
      </c>
      <c r="J1774" s="73">
        <f t="shared" si="245"/>
        <v>210310.54</v>
      </c>
      <c r="K1774" s="73">
        <f t="shared" si="245"/>
        <v>0</v>
      </c>
      <c r="L1774" s="73">
        <f t="shared" si="245"/>
        <v>0</v>
      </c>
      <c r="M1774" s="73">
        <f t="shared" si="245"/>
        <v>0</v>
      </c>
      <c r="N1774" s="73">
        <f t="shared" si="245"/>
        <v>0</v>
      </c>
      <c r="O1774" s="73">
        <f t="shared" si="245"/>
        <v>0</v>
      </c>
      <c r="P1774" s="73">
        <f t="shared" si="245"/>
        <v>0</v>
      </c>
      <c r="Q1774" s="73">
        <f t="shared" si="245"/>
        <v>0</v>
      </c>
      <c r="R1774" s="67"/>
    </row>
    <row r="1775" spans="1:18" x14ac:dyDescent="0.35">
      <c r="A1775" s="412" t="s">
        <v>381</v>
      </c>
      <c r="B1775" s="413"/>
      <c r="C1775" s="378">
        <f>C1776+C1777</f>
        <v>457960.25</v>
      </c>
      <c r="D1775" s="274">
        <f t="shared" ref="D1775:Q1775" si="246">D1776+D1777</f>
        <v>247649.71</v>
      </c>
      <c r="E1775" s="274">
        <f t="shared" si="246"/>
        <v>0</v>
      </c>
      <c r="F1775" s="274">
        <f t="shared" si="246"/>
        <v>0</v>
      </c>
      <c r="G1775" s="274">
        <f t="shared" si="246"/>
        <v>0</v>
      </c>
      <c r="H1775" s="274">
        <f t="shared" si="246"/>
        <v>0</v>
      </c>
      <c r="I1775" s="274">
        <f t="shared" si="246"/>
        <v>256.8</v>
      </c>
      <c r="J1775" s="274">
        <f t="shared" si="246"/>
        <v>210310.54</v>
      </c>
      <c r="K1775" s="274">
        <f t="shared" si="246"/>
        <v>0</v>
      </c>
      <c r="L1775" s="274">
        <f t="shared" si="246"/>
        <v>0</v>
      </c>
      <c r="M1775" s="274">
        <f t="shared" si="246"/>
        <v>0</v>
      </c>
      <c r="N1775" s="274">
        <f t="shared" si="246"/>
        <v>0</v>
      </c>
      <c r="O1775" s="274">
        <f t="shared" si="246"/>
        <v>0</v>
      </c>
      <c r="P1775" s="274">
        <f t="shared" si="246"/>
        <v>0</v>
      </c>
      <c r="Q1775" s="274">
        <f t="shared" si="246"/>
        <v>0</v>
      </c>
      <c r="R1775" s="275"/>
    </row>
    <row r="1776" spans="1:18" ht="19.5" customHeight="1" x14ac:dyDescent="0.35">
      <c r="A1776" s="7">
        <v>1</v>
      </c>
      <c r="B1776" s="163" t="s">
        <v>757</v>
      </c>
      <c r="C1776" s="332">
        <v>210310.54</v>
      </c>
      <c r="D1776" s="10"/>
      <c r="E1776" s="10"/>
      <c r="F1776" s="10"/>
      <c r="G1776" s="10"/>
      <c r="H1776" s="10"/>
      <c r="I1776" s="10">
        <v>256.8</v>
      </c>
      <c r="J1776" s="23">
        <v>210310.54</v>
      </c>
      <c r="K1776" s="10"/>
      <c r="L1776" s="10"/>
      <c r="M1776" s="10"/>
      <c r="N1776" s="10"/>
      <c r="O1776" s="10"/>
      <c r="P1776" s="10"/>
      <c r="Q1776" s="10"/>
      <c r="R1776" s="245"/>
    </row>
    <row r="1777" spans="1:18" x14ac:dyDescent="0.35">
      <c r="A1777" s="7">
        <v>2</v>
      </c>
      <c r="B1777" s="163" t="s">
        <v>1348</v>
      </c>
      <c r="C1777" s="143">
        <v>247649.71</v>
      </c>
      <c r="D1777" s="10">
        <v>247649.71</v>
      </c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245"/>
    </row>
    <row r="1778" spans="1:18" ht="22.5" customHeight="1" x14ac:dyDescent="0.35">
      <c r="A1778" s="412" t="s">
        <v>382</v>
      </c>
      <c r="B1778" s="413"/>
      <c r="C1778" s="331">
        <f>C1779+C1780</f>
        <v>392839.35</v>
      </c>
      <c r="D1778" s="138">
        <f t="shared" ref="D1778:Q1778" si="247">D1779+D1780</f>
        <v>392839.35</v>
      </c>
      <c r="E1778" s="138">
        <f t="shared" si="247"/>
        <v>0</v>
      </c>
      <c r="F1778" s="138">
        <f t="shared" si="247"/>
        <v>0</v>
      </c>
      <c r="G1778" s="138">
        <f t="shared" si="247"/>
        <v>0</v>
      </c>
      <c r="H1778" s="138">
        <f t="shared" si="247"/>
        <v>0</v>
      </c>
      <c r="I1778" s="138">
        <f t="shared" si="247"/>
        <v>0</v>
      </c>
      <c r="J1778" s="138">
        <f t="shared" si="247"/>
        <v>0</v>
      </c>
      <c r="K1778" s="138">
        <f t="shared" si="247"/>
        <v>0</v>
      </c>
      <c r="L1778" s="138">
        <f t="shared" si="247"/>
        <v>0</v>
      </c>
      <c r="M1778" s="138">
        <f t="shared" si="247"/>
        <v>0</v>
      </c>
      <c r="N1778" s="138">
        <f t="shared" si="247"/>
        <v>0</v>
      </c>
      <c r="O1778" s="138">
        <f t="shared" si="247"/>
        <v>0</v>
      </c>
      <c r="P1778" s="138">
        <f t="shared" si="247"/>
        <v>0</v>
      </c>
      <c r="Q1778" s="138">
        <f t="shared" si="247"/>
        <v>0</v>
      </c>
      <c r="R1778" s="275"/>
    </row>
    <row r="1779" spans="1:18" x14ac:dyDescent="0.35">
      <c r="A1779" s="7">
        <v>1</v>
      </c>
      <c r="B1779" s="163" t="s">
        <v>1032</v>
      </c>
      <c r="C1779" s="332">
        <v>145984.29</v>
      </c>
      <c r="D1779" s="23">
        <v>145984.29</v>
      </c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245"/>
    </row>
    <row r="1780" spans="1:18" ht="27.75" customHeight="1" x14ac:dyDescent="0.35">
      <c r="A1780" s="7">
        <v>2</v>
      </c>
      <c r="B1780" s="163" t="s">
        <v>757</v>
      </c>
      <c r="C1780" s="332">
        <v>246855.06</v>
      </c>
      <c r="D1780" s="23">
        <v>246855.06</v>
      </c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245"/>
    </row>
    <row r="1781" spans="1:18" ht="35.25" customHeight="1" x14ac:dyDescent="0.35">
      <c r="A1781" s="9">
        <v>58</v>
      </c>
      <c r="B1781" s="15" t="s">
        <v>122</v>
      </c>
      <c r="C1781" s="152">
        <f>C1782+C1785</f>
        <v>3907202</v>
      </c>
      <c r="D1781" s="68">
        <f t="shared" ref="D1781:Q1781" si="248">D1782+D1785</f>
        <v>650769</v>
      </c>
      <c r="E1781" s="68">
        <f t="shared" si="248"/>
        <v>0</v>
      </c>
      <c r="F1781" s="68">
        <f t="shared" si="248"/>
        <v>0</v>
      </c>
      <c r="G1781" s="68">
        <f t="shared" si="248"/>
        <v>676</v>
      </c>
      <c r="H1781" s="68">
        <f t="shared" si="248"/>
        <v>1838491</v>
      </c>
      <c r="I1781" s="68">
        <f t="shared" si="248"/>
        <v>0</v>
      </c>
      <c r="J1781" s="68">
        <f t="shared" si="248"/>
        <v>0</v>
      </c>
      <c r="K1781" s="68">
        <f t="shared" si="248"/>
        <v>1448</v>
      </c>
      <c r="L1781" s="68">
        <f t="shared" si="248"/>
        <v>1417942</v>
      </c>
      <c r="M1781" s="68">
        <f t="shared" si="248"/>
        <v>0</v>
      </c>
      <c r="N1781" s="68">
        <f t="shared" si="248"/>
        <v>0</v>
      </c>
      <c r="O1781" s="68">
        <f t="shared" si="248"/>
        <v>0</v>
      </c>
      <c r="P1781" s="68">
        <f t="shared" si="248"/>
        <v>0</v>
      </c>
      <c r="Q1781" s="68">
        <f t="shared" si="248"/>
        <v>0</v>
      </c>
      <c r="R1781" s="67"/>
    </row>
    <row r="1782" spans="1:18" x14ac:dyDescent="0.35">
      <c r="A1782" s="324" t="s">
        <v>1367</v>
      </c>
      <c r="B1782" s="19"/>
      <c r="C1782" s="377">
        <f>C1783+C1784</f>
        <v>3156271</v>
      </c>
      <c r="D1782" s="73">
        <f t="shared" ref="D1782:Q1782" si="249">D1783+D1784</f>
        <v>340670</v>
      </c>
      <c r="E1782" s="73">
        <f t="shared" si="249"/>
        <v>0</v>
      </c>
      <c r="F1782" s="73">
        <f t="shared" si="249"/>
        <v>0</v>
      </c>
      <c r="G1782" s="73">
        <f t="shared" si="249"/>
        <v>676</v>
      </c>
      <c r="H1782" s="73">
        <f t="shared" si="249"/>
        <v>1838491</v>
      </c>
      <c r="I1782" s="73">
        <f t="shared" si="249"/>
        <v>0</v>
      </c>
      <c r="J1782" s="73">
        <f t="shared" si="249"/>
        <v>0</v>
      </c>
      <c r="K1782" s="73">
        <f t="shared" si="249"/>
        <v>1000</v>
      </c>
      <c r="L1782" s="73">
        <f t="shared" si="249"/>
        <v>977110</v>
      </c>
      <c r="M1782" s="73">
        <f t="shared" si="249"/>
        <v>0</v>
      </c>
      <c r="N1782" s="73">
        <f t="shared" si="249"/>
        <v>0</v>
      </c>
      <c r="O1782" s="73">
        <f t="shared" si="249"/>
        <v>0</v>
      </c>
      <c r="P1782" s="73">
        <f t="shared" si="249"/>
        <v>0</v>
      </c>
      <c r="Q1782" s="73">
        <f t="shared" si="249"/>
        <v>0</v>
      </c>
      <c r="R1782" s="67"/>
    </row>
    <row r="1783" spans="1:18" ht="36" customHeight="1" x14ac:dyDescent="0.35">
      <c r="A1783" s="210">
        <v>1</v>
      </c>
      <c r="B1783" s="19" t="s">
        <v>353</v>
      </c>
      <c r="C1783" s="334">
        <f>D1783+H1783+L1783</f>
        <v>829225</v>
      </c>
      <c r="D1783" s="24">
        <v>340670</v>
      </c>
      <c r="E1783" s="24"/>
      <c r="F1783" s="24"/>
      <c r="G1783" s="24"/>
      <c r="H1783" s="24"/>
      <c r="I1783" s="24"/>
      <c r="J1783" s="24"/>
      <c r="K1783" s="24">
        <v>500</v>
      </c>
      <c r="L1783" s="24">
        <v>488555</v>
      </c>
      <c r="M1783" s="24"/>
      <c r="N1783" s="24"/>
      <c r="O1783" s="24"/>
      <c r="P1783" s="24"/>
      <c r="Q1783" s="24"/>
      <c r="R1783" s="67"/>
    </row>
    <row r="1784" spans="1:18" ht="42.75" customHeight="1" x14ac:dyDescent="0.35">
      <c r="A1784" s="210">
        <v>2</v>
      </c>
      <c r="B1784" s="19" t="s">
        <v>354</v>
      </c>
      <c r="C1784" s="334">
        <f t="shared" ref="C1784:C1786" si="250">D1784+H1784+L1784</f>
        <v>2327046</v>
      </c>
      <c r="D1784" s="24"/>
      <c r="E1784" s="24"/>
      <c r="F1784" s="24"/>
      <c r="G1784" s="24">
        <v>676</v>
      </c>
      <c r="H1784" s="24">
        <v>1838491</v>
      </c>
      <c r="I1784" s="24"/>
      <c r="J1784" s="24"/>
      <c r="K1784" s="24">
        <v>500</v>
      </c>
      <c r="L1784" s="24">
        <v>488555</v>
      </c>
      <c r="M1784" s="24"/>
      <c r="N1784" s="24"/>
      <c r="O1784" s="24"/>
      <c r="P1784" s="24"/>
      <c r="Q1784" s="24"/>
      <c r="R1784" s="67"/>
    </row>
    <row r="1785" spans="1:18" s="40" customFormat="1" ht="17.399999999999999" x14ac:dyDescent="0.3">
      <c r="A1785" s="324" t="s">
        <v>1368</v>
      </c>
      <c r="B1785" s="276"/>
      <c r="C1785" s="379">
        <f>C1786</f>
        <v>750931</v>
      </c>
      <c r="D1785" s="72">
        <f t="shared" ref="D1785:Q1785" si="251">D1786</f>
        <v>310099</v>
      </c>
      <c r="E1785" s="72">
        <f t="shared" si="251"/>
        <v>0</v>
      </c>
      <c r="F1785" s="72">
        <f t="shared" si="251"/>
        <v>0</v>
      </c>
      <c r="G1785" s="72">
        <f t="shared" si="251"/>
        <v>0</v>
      </c>
      <c r="H1785" s="72">
        <f t="shared" si="251"/>
        <v>0</v>
      </c>
      <c r="I1785" s="72">
        <f t="shared" si="251"/>
        <v>0</v>
      </c>
      <c r="J1785" s="72">
        <f t="shared" si="251"/>
        <v>0</v>
      </c>
      <c r="K1785" s="72">
        <f t="shared" si="251"/>
        <v>448</v>
      </c>
      <c r="L1785" s="72">
        <f t="shared" si="251"/>
        <v>440832</v>
      </c>
      <c r="M1785" s="72">
        <f t="shared" si="251"/>
        <v>0</v>
      </c>
      <c r="N1785" s="72">
        <f t="shared" si="251"/>
        <v>0</v>
      </c>
      <c r="O1785" s="72">
        <f t="shared" si="251"/>
        <v>0</v>
      </c>
      <c r="P1785" s="72">
        <f t="shared" si="251"/>
        <v>0</v>
      </c>
      <c r="Q1785" s="72">
        <f t="shared" si="251"/>
        <v>0</v>
      </c>
      <c r="R1785" s="112"/>
    </row>
    <row r="1786" spans="1:18" ht="39" customHeight="1" x14ac:dyDescent="0.35">
      <c r="A1786" s="210">
        <v>1</v>
      </c>
      <c r="B1786" s="19" t="s">
        <v>355</v>
      </c>
      <c r="C1786" s="334">
        <f t="shared" si="250"/>
        <v>750931</v>
      </c>
      <c r="D1786" s="24">
        <v>310099</v>
      </c>
      <c r="E1786" s="24"/>
      <c r="F1786" s="24"/>
      <c r="G1786" s="24"/>
      <c r="H1786" s="24"/>
      <c r="I1786" s="24"/>
      <c r="J1786" s="24"/>
      <c r="K1786" s="24">
        <v>448</v>
      </c>
      <c r="L1786" s="24">
        <v>440832</v>
      </c>
      <c r="M1786" s="24"/>
      <c r="N1786" s="24"/>
      <c r="O1786" s="24"/>
      <c r="P1786" s="24"/>
      <c r="Q1786" s="24"/>
      <c r="R1786" s="67"/>
    </row>
    <row r="1787" spans="1:18" x14ac:dyDescent="0.35">
      <c r="A1787" s="277">
        <v>59</v>
      </c>
      <c r="B1787" s="278" t="s">
        <v>123</v>
      </c>
      <c r="C1787" s="152">
        <f>C1788+C1790+C1792</f>
        <v>7252200</v>
      </c>
      <c r="D1787" s="68">
        <f t="shared" ref="D1787:P1787" si="252">D1788+D1790+D1792</f>
        <v>1590000</v>
      </c>
      <c r="E1787" s="68">
        <f t="shared" si="252"/>
        <v>0</v>
      </c>
      <c r="F1787" s="68">
        <f t="shared" si="252"/>
        <v>0</v>
      </c>
      <c r="G1787" s="68">
        <f t="shared" si="252"/>
        <v>1065</v>
      </c>
      <c r="H1787" s="68">
        <f t="shared" si="252"/>
        <v>3195000</v>
      </c>
      <c r="I1787" s="68">
        <f t="shared" si="252"/>
        <v>0</v>
      </c>
      <c r="J1787" s="68">
        <f t="shared" si="252"/>
        <v>0</v>
      </c>
      <c r="K1787" s="68">
        <f t="shared" si="252"/>
        <v>1488</v>
      </c>
      <c r="L1787" s="68">
        <f t="shared" si="252"/>
        <v>2056000</v>
      </c>
      <c r="M1787" s="68">
        <f t="shared" si="252"/>
        <v>0</v>
      </c>
      <c r="N1787" s="68">
        <f t="shared" si="252"/>
        <v>0</v>
      </c>
      <c r="O1787" s="68">
        <f t="shared" si="252"/>
        <v>1488</v>
      </c>
      <c r="P1787" s="68">
        <f t="shared" si="252"/>
        <v>595200</v>
      </c>
      <c r="Q1787" s="69"/>
      <c r="R1787" s="67"/>
    </row>
    <row r="1788" spans="1:18" x14ac:dyDescent="0.35">
      <c r="A1788" s="324" t="s">
        <v>1192</v>
      </c>
      <c r="B1788" s="15"/>
      <c r="C1788" s="340">
        <v>1740000</v>
      </c>
      <c r="D1788" s="17">
        <v>720000</v>
      </c>
      <c r="E1788" s="17">
        <v>0</v>
      </c>
      <c r="F1788" s="17">
        <v>0</v>
      </c>
      <c r="G1788" s="17">
        <v>340</v>
      </c>
      <c r="H1788" s="17">
        <v>1020000</v>
      </c>
      <c r="I1788" s="17">
        <v>0</v>
      </c>
      <c r="J1788" s="17">
        <v>0</v>
      </c>
      <c r="K1788" s="17">
        <v>460</v>
      </c>
      <c r="L1788" s="17">
        <v>0</v>
      </c>
      <c r="M1788" s="17">
        <v>0</v>
      </c>
      <c r="N1788" s="17">
        <v>0</v>
      </c>
      <c r="O1788" s="17">
        <v>460</v>
      </c>
      <c r="P1788" s="17">
        <v>184000</v>
      </c>
      <c r="Q1788" s="17">
        <v>0</v>
      </c>
      <c r="R1788" s="67"/>
    </row>
    <row r="1789" spans="1:18" ht="26.25" customHeight="1" x14ac:dyDescent="0.35">
      <c r="A1789" s="279">
        <v>1</v>
      </c>
      <c r="B1789" s="19" t="s">
        <v>359</v>
      </c>
      <c r="C1789" s="338">
        <v>1740000</v>
      </c>
      <c r="D1789" s="24">
        <v>720000</v>
      </c>
      <c r="E1789" s="24"/>
      <c r="F1789" s="24"/>
      <c r="G1789" s="75">
        <v>340</v>
      </c>
      <c r="H1789" s="24">
        <v>1020000</v>
      </c>
      <c r="I1789" s="24"/>
      <c r="J1789" s="24"/>
      <c r="K1789" s="24"/>
      <c r="L1789" s="24"/>
      <c r="M1789" s="24"/>
      <c r="N1789" s="24"/>
      <c r="O1789" s="24"/>
      <c r="P1789" s="24"/>
      <c r="Q1789" s="24"/>
      <c r="R1789" s="67"/>
    </row>
    <row r="1790" spans="1:18" x14ac:dyDescent="0.35">
      <c r="A1790" s="324" t="s">
        <v>1193</v>
      </c>
      <c r="B1790" s="19"/>
      <c r="C1790" s="377">
        <f>C1791</f>
        <v>1909200</v>
      </c>
      <c r="D1790" s="73">
        <f t="shared" ref="D1790:P1790" si="253">D1791</f>
        <v>360000</v>
      </c>
      <c r="E1790" s="73">
        <f t="shared" si="253"/>
        <v>0</v>
      </c>
      <c r="F1790" s="73">
        <f t="shared" si="253"/>
        <v>0</v>
      </c>
      <c r="G1790" s="73">
        <f t="shared" si="253"/>
        <v>310</v>
      </c>
      <c r="H1790" s="73">
        <f t="shared" si="253"/>
        <v>930000</v>
      </c>
      <c r="I1790" s="73">
        <f t="shared" si="253"/>
        <v>0</v>
      </c>
      <c r="J1790" s="73">
        <f t="shared" si="253"/>
        <v>0</v>
      </c>
      <c r="K1790" s="73">
        <f t="shared" si="253"/>
        <v>258</v>
      </c>
      <c r="L1790" s="73">
        <f t="shared" si="253"/>
        <v>516000</v>
      </c>
      <c r="M1790" s="73">
        <f t="shared" si="253"/>
        <v>0</v>
      </c>
      <c r="N1790" s="73">
        <f t="shared" si="253"/>
        <v>0</v>
      </c>
      <c r="O1790" s="73">
        <f t="shared" si="253"/>
        <v>258</v>
      </c>
      <c r="P1790" s="73">
        <f t="shared" si="253"/>
        <v>103200</v>
      </c>
      <c r="Q1790" s="17"/>
      <c r="R1790" s="67"/>
    </row>
    <row r="1791" spans="1:18" ht="27.75" customHeight="1" x14ac:dyDescent="0.35">
      <c r="A1791" s="279">
        <v>1</v>
      </c>
      <c r="B1791" s="19" t="s">
        <v>360</v>
      </c>
      <c r="C1791" s="338">
        <f>D1791+H1791+L1791+P1791</f>
        <v>1909200</v>
      </c>
      <c r="D1791" s="24">
        <v>360000</v>
      </c>
      <c r="E1791" s="24"/>
      <c r="F1791" s="24"/>
      <c r="G1791" s="24">
        <v>310</v>
      </c>
      <c r="H1791" s="24">
        <v>930000</v>
      </c>
      <c r="I1791" s="24"/>
      <c r="J1791" s="24"/>
      <c r="K1791" s="24">
        <v>258</v>
      </c>
      <c r="L1791" s="24">
        <v>516000</v>
      </c>
      <c r="M1791" s="24"/>
      <c r="N1791" s="24"/>
      <c r="O1791" s="24">
        <v>258</v>
      </c>
      <c r="P1791" s="24">
        <v>103200</v>
      </c>
      <c r="Q1791" s="24"/>
      <c r="R1791" s="67"/>
    </row>
    <row r="1792" spans="1:18" x14ac:dyDescent="0.35">
      <c r="A1792" s="324" t="s">
        <v>1194</v>
      </c>
      <c r="B1792" s="19"/>
      <c r="C1792" s="377">
        <f>C1793+C1794</f>
        <v>3603000</v>
      </c>
      <c r="D1792" s="73">
        <f t="shared" ref="D1792:Q1792" si="254">D1793+D1794</f>
        <v>510000</v>
      </c>
      <c r="E1792" s="73">
        <f t="shared" si="254"/>
        <v>0</v>
      </c>
      <c r="F1792" s="73">
        <f t="shared" si="254"/>
        <v>0</v>
      </c>
      <c r="G1792" s="73">
        <f t="shared" si="254"/>
        <v>415</v>
      </c>
      <c r="H1792" s="73">
        <f t="shared" si="254"/>
        <v>1245000</v>
      </c>
      <c r="I1792" s="73">
        <f t="shared" si="254"/>
        <v>0</v>
      </c>
      <c r="J1792" s="73">
        <f t="shared" si="254"/>
        <v>0</v>
      </c>
      <c r="K1792" s="73">
        <f t="shared" si="254"/>
        <v>770</v>
      </c>
      <c r="L1792" s="73">
        <f t="shared" si="254"/>
        <v>1540000</v>
      </c>
      <c r="M1792" s="73">
        <f t="shared" si="254"/>
        <v>0</v>
      </c>
      <c r="N1792" s="73">
        <f t="shared" si="254"/>
        <v>0</v>
      </c>
      <c r="O1792" s="73">
        <f t="shared" si="254"/>
        <v>770</v>
      </c>
      <c r="P1792" s="73">
        <f t="shared" si="254"/>
        <v>308000</v>
      </c>
      <c r="Q1792" s="73">
        <f t="shared" si="254"/>
        <v>0</v>
      </c>
      <c r="R1792" s="67"/>
    </row>
    <row r="1793" spans="1:18" ht="26.25" customHeight="1" x14ac:dyDescent="0.35">
      <c r="A1793" s="279">
        <v>1</v>
      </c>
      <c r="B1793" s="19" t="s">
        <v>361</v>
      </c>
      <c r="C1793" s="338">
        <f>D1793+H1793+L1793+P1793</f>
        <v>2499000</v>
      </c>
      <c r="D1793" s="24">
        <v>510000</v>
      </c>
      <c r="E1793" s="24"/>
      <c r="F1793" s="24"/>
      <c r="G1793" s="24">
        <v>415</v>
      </c>
      <c r="H1793" s="24">
        <v>1245000</v>
      </c>
      <c r="I1793" s="24"/>
      <c r="J1793" s="24"/>
      <c r="K1793" s="24">
        <v>310</v>
      </c>
      <c r="L1793" s="24">
        <v>620000</v>
      </c>
      <c r="M1793" s="24"/>
      <c r="N1793" s="24"/>
      <c r="O1793" s="24">
        <v>310</v>
      </c>
      <c r="P1793" s="24">
        <v>124000</v>
      </c>
      <c r="Q1793" s="24"/>
      <c r="R1793" s="67"/>
    </row>
    <row r="1794" spans="1:18" ht="27.75" customHeight="1" x14ac:dyDescent="0.35">
      <c r="A1794" s="279">
        <v>2</v>
      </c>
      <c r="B1794" s="19" t="s">
        <v>359</v>
      </c>
      <c r="C1794" s="338">
        <v>1104000</v>
      </c>
      <c r="D1794" s="24"/>
      <c r="E1794" s="24"/>
      <c r="F1794" s="24"/>
      <c r="G1794" s="75"/>
      <c r="H1794" s="24"/>
      <c r="I1794" s="24"/>
      <c r="J1794" s="24"/>
      <c r="K1794" s="24">
        <v>460</v>
      </c>
      <c r="L1794" s="24">
        <v>920000</v>
      </c>
      <c r="M1794" s="24"/>
      <c r="N1794" s="24"/>
      <c r="O1794" s="24">
        <v>460</v>
      </c>
      <c r="P1794" s="24">
        <v>184000</v>
      </c>
      <c r="Q1794" s="24"/>
      <c r="R1794" s="67"/>
    </row>
    <row r="1795" spans="1:18" x14ac:dyDescent="0.35">
      <c r="A1795" s="9">
        <v>60</v>
      </c>
      <c r="B1795" s="15" t="s">
        <v>124</v>
      </c>
      <c r="C1795" s="152">
        <f>C1796+C1798+C1800</f>
        <v>6544392</v>
      </c>
      <c r="D1795" s="68">
        <f t="shared" ref="D1795:Q1795" si="255">D1796+D1798+D1800</f>
        <v>0</v>
      </c>
      <c r="E1795" s="68">
        <f t="shared" si="255"/>
        <v>0</v>
      </c>
      <c r="F1795" s="68">
        <f t="shared" si="255"/>
        <v>0</v>
      </c>
      <c r="G1795" s="68">
        <f t="shared" si="255"/>
        <v>2143</v>
      </c>
      <c r="H1795" s="68">
        <f t="shared" si="255"/>
        <v>5937140</v>
      </c>
      <c r="I1795" s="68">
        <f t="shared" si="255"/>
        <v>0</v>
      </c>
      <c r="J1795" s="68">
        <f t="shared" si="255"/>
        <v>0</v>
      </c>
      <c r="K1795" s="68">
        <f t="shared" si="255"/>
        <v>656.6</v>
      </c>
      <c r="L1795" s="68">
        <f t="shared" si="255"/>
        <v>607252</v>
      </c>
      <c r="M1795" s="68">
        <f t="shared" si="255"/>
        <v>0</v>
      </c>
      <c r="N1795" s="68">
        <f t="shared" si="255"/>
        <v>0</v>
      </c>
      <c r="O1795" s="68">
        <f t="shared" si="255"/>
        <v>0</v>
      </c>
      <c r="P1795" s="68">
        <f t="shared" si="255"/>
        <v>0</v>
      </c>
      <c r="Q1795" s="68">
        <f t="shared" si="255"/>
        <v>0</v>
      </c>
      <c r="R1795" s="67"/>
    </row>
    <row r="1796" spans="1:18" x14ac:dyDescent="0.35">
      <c r="A1796" s="414" t="s">
        <v>146</v>
      </c>
      <c r="B1796" s="416"/>
      <c r="C1796" s="152">
        <f>C1797</f>
        <v>1551469</v>
      </c>
      <c r="D1796" s="68"/>
      <c r="E1796" s="68"/>
      <c r="F1796" s="68"/>
      <c r="G1796" s="68">
        <f>G1797</f>
        <v>560</v>
      </c>
      <c r="H1796" s="68">
        <f>H1797</f>
        <v>1551469</v>
      </c>
      <c r="I1796" s="68"/>
      <c r="J1796" s="68"/>
      <c r="K1796" s="68"/>
      <c r="L1796" s="68"/>
      <c r="M1796" s="68"/>
      <c r="N1796" s="68"/>
      <c r="O1796" s="68"/>
      <c r="P1796" s="68"/>
      <c r="Q1796" s="68"/>
      <c r="R1796" s="67"/>
    </row>
    <row r="1797" spans="1:18" x14ac:dyDescent="0.35">
      <c r="A1797" s="7">
        <v>1</v>
      </c>
      <c r="B1797" s="129" t="s">
        <v>1078</v>
      </c>
      <c r="C1797" s="143">
        <f>H1797</f>
        <v>1551469</v>
      </c>
      <c r="D1797" s="10"/>
      <c r="E1797" s="10"/>
      <c r="F1797" s="10"/>
      <c r="G1797" s="10">
        <v>560</v>
      </c>
      <c r="H1797" s="10">
        <v>1551469</v>
      </c>
      <c r="I1797" s="69"/>
      <c r="J1797" s="69"/>
      <c r="K1797" s="69"/>
      <c r="L1797" s="69"/>
      <c r="M1797" s="69"/>
      <c r="N1797" s="69"/>
      <c r="O1797" s="69"/>
      <c r="P1797" s="69"/>
      <c r="Q1797" s="69"/>
      <c r="R1797" s="67"/>
    </row>
    <row r="1798" spans="1:18" x14ac:dyDescent="0.35">
      <c r="A1798" s="414" t="s">
        <v>147</v>
      </c>
      <c r="B1798" s="416"/>
      <c r="C1798" s="152">
        <f>C1799</f>
        <v>886554</v>
      </c>
      <c r="D1798" s="68">
        <f t="shared" ref="D1798:Q1798" si="256">D1799</f>
        <v>0</v>
      </c>
      <c r="E1798" s="68">
        <f t="shared" si="256"/>
        <v>0</v>
      </c>
      <c r="F1798" s="68">
        <f t="shared" si="256"/>
        <v>0</v>
      </c>
      <c r="G1798" s="68">
        <f t="shared" si="256"/>
        <v>320</v>
      </c>
      <c r="H1798" s="68">
        <f t="shared" si="256"/>
        <v>886554</v>
      </c>
      <c r="I1798" s="68">
        <f t="shared" si="256"/>
        <v>0</v>
      </c>
      <c r="J1798" s="68">
        <f t="shared" si="256"/>
        <v>0</v>
      </c>
      <c r="K1798" s="68">
        <f t="shared" si="256"/>
        <v>0</v>
      </c>
      <c r="L1798" s="68">
        <f t="shared" si="256"/>
        <v>0</v>
      </c>
      <c r="M1798" s="68">
        <f t="shared" si="256"/>
        <v>0</v>
      </c>
      <c r="N1798" s="68">
        <f t="shared" si="256"/>
        <v>0</v>
      </c>
      <c r="O1798" s="68">
        <f t="shared" si="256"/>
        <v>0</v>
      </c>
      <c r="P1798" s="68">
        <f t="shared" si="256"/>
        <v>0</v>
      </c>
      <c r="Q1798" s="68">
        <f t="shared" si="256"/>
        <v>0</v>
      </c>
      <c r="R1798" s="67"/>
    </row>
    <row r="1799" spans="1:18" x14ac:dyDescent="0.35">
      <c r="A1799" s="7">
        <v>1</v>
      </c>
      <c r="B1799" s="8" t="s">
        <v>1079</v>
      </c>
      <c r="C1799" s="143">
        <f>H1799</f>
        <v>886554</v>
      </c>
      <c r="D1799" s="10"/>
      <c r="E1799" s="10"/>
      <c r="F1799" s="10"/>
      <c r="G1799" s="10">
        <v>320</v>
      </c>
      <c r="H1799" s="10">
        <v>886554</v>
      </c>
      <c r="I1799" s="69"/>
      <c r="J1799" s="69"/>
      <c r="K1799" s="69"/>
      <c r="L1799" s="69"/>
      <c r="M1799" s="69"/>
      <c r="N1799" s="69"/>
      <c r="O1799" s="69"/>
      <c r="P1799" s="69"/>
      <c r="Q1799" s="69"/>
      <c r="R1799" s="67"/>
    </row>
    <row r="1800" spans="1:18" x14ac:dyDescent="0.35">
      <c r="A1800" s="414" t="s">
        <v>148</v>
      </c>
      <c r="B1800" s="416"/>
      <c r="C1800" s="152">
        <f>SUM(C1801:C1804)</f>
        <v>4106369</v>
      </c>
      <c r="D1800" s="68">
        <f t="shared" ref="D1800:Q1800" si="257">SUM(D1801:D1804)</f>
        <v>0</v>
      </c>
      <c r="E1800" s="68">
        <f t="shared" si="257"/>
        <v>0</v>
      </c>
      <c r="F1800" s="68">
        <f t="shared" si="257"/>
        <v>0</v>
      </c>
      <c r="G1800" s="68">
        <f t="shared" si="257"/>
        <v>1263</v>
      </c>
      <c r="H1800" s="68">
        <f t="shared" si="257"/>
        <v>3499117</v>
      </c>
      <c r="I1800" s="68">
        <f t="shared" si="257"/>
        <v>0</v>
      </c>
      <c r="J1800" s="68">
        <f t="shared" si="257"/>
        <v>0</v>
      </c>
      <c r="K1800" s="68">
        <f t="shared" si="257"/>
        <v>656.6</v>
      </c>
      <c r="L1800" s="68">
        <f t="shared" si="257"/>
        <v>607252</v>
      </c>
      <c r="M1800" s="68">
        <f t="shared" si="257"/>
        <v>0</v>
      </c>
      <c r="N1800" s="68">
        <f t="shared" si="257"/>
        <v>0</v>
      </c>
      <c r="O1800" s="68">
        <f t="shared" si="257"/>
        <v>0</v>
      </c>
      <c r="P1800" s="68">
        <f t="shared" si="257"/>
        <v>0</v>
      </c>
      <c r="Q1800" s="68">
        <f t="shared" si="257"/>
        <v>0</v>
      </c>
      <c r="R1800" s="67"/>
    </row>
    <row r="1801" spans="1:18" x14ac:dyDescent="0.35">
      <c r="A1801" s="7">
        <v>1</v>
      </c>
      <c r="B1801" s="8" t="s">
        <v>1080</v>
      </c>
      <c r="C1801" s="143">
        <f>L1801</f>
        <v>607252</v>
      </c>
      <c r="D1801" s="10"/>
      <c r="E1801" s="10"/>
      <c r="F1801" s="10"/>
      <c r="G1801" s="10"/>
      <c r="H1801" s="10"/>
      <c r="I1801" s="10"/>
      <c r="J1801" s="10"/>
      <c r="K1801" s="10">
        <v>656.6</v>
      </c>
      <c r="L1801" s="10">
        <v>607252</v>
      </c>
      <c r="M1801" s="69"/>
      <c r="N1801" s="69"/>
      <c r="O1801" s="69"/>
      <c r="P1801" s="69"/>
      <c r="Q1801" s="69"/>
      <c r="R1801" s="67"/>
    </row>
    <row r="1802" spans="1:18" x14ac:dyDescent="0.35">
      <c r="A1802" s="7">
        <v>2</v>
      </c>
      <c r="B1802" s="8" t="s">
        <v>1081</v>
      </c>
      <c r="C1802" s="143">
        <f>H1802</f>
        <v>950275</v>
      </c>
      <c r="D1802" s="10"/>
      <c r="E1802" s="10"/>
      <c r="F1802" s="10"/>
      <c r="G1802" s="10">
        <v>343</v>
      </c>
      <c r="H1802" s="10">
        <v>950275</v>
      </c>
      <c r="I1802" s="10"/>
      <c r="J1802" s="10"/>
      <c r="K1802" s="10"/>
      <c r="L1802" s="10"/>
      <c r="M1802" s="69"/>
      <c r="N1802" s="69"/>
      <c r="O1802" s="69"/>
      <c r="P1802" s="69"/>
      <c r="Q1802" s="69"/>
      <c r="R1802" s="67"/>
    </row>
    <row r="1803" spans="1:18" x14ac:dyDescent="0.35">
      <c r="A1803" s="7">
        <v>3</v>
      </c>
      <c r="B1803" s="8" t="s">
        <v>1082</v>
      </c>
      <c r="C1803" s="143">
        <f>H1803</f>
        <v>969668</v>
      </c>
      <c r="D1803" s="10"/>
      <c r="E1803" s="10"/>
      <c r="F1803" s="10"/>
      <c r="G1803" s="10">
        <v>350</v>
      </c>
      <c r="H1803" s="10">
        <v>969668</v>
      </c>
      <c r="I1803" s="10"/>
      <c r="J1803" s="10"/>
      <c r="K1803" s="10"/>
      <c r="L1803" s="10"/>
      <c r="M1803" s="69"/>
      <c r="N1803" s="69"/>
      <c r="O1803" s="69"/>
      <c r="P1803" s="69"/>
      <c r="Q1803" s="69"/>
      <c r="R1803" s="67"/>
    </row>
    <row r="1804" spans="1:18" ht="24" customHeight="1" x14ac:dyDescent="0.35">
      <c r="A1804" s="7">
        <v>4</v>
      </c>
      <c r="B1804" s="8" t="s">
        <v>1083</v>
      </c>
      <c r="C1804" s="143">
        <f>H1804</f>
        <v>1579174</v>
      </c>
      <c r="D1804" s="10"/>
      <c r="E1804" s="10"/>
      <c r="F1804" s="10"/>
      <c r="G1804" s="10">
        <v>570</v>
      </c>
      <c r="H1804" s="10">
        <v>1579174</v>
      </c>
      <c r="I1804" s="10"/>
      <c r="J1804" s="10"/>
      <c r="K1804" s="10"/>
      <c r="L1804" s="10"/>
      <c r="M1804" s="69"/>
      <c r="N1804" s="69"/>
      <c r="O1804" s="69"/>
      <c r="P1804" s="69"/>
      <c r="Q1804" s="69"/>
      <c r="R1804" s="67"/>
    </row>
    <row r="1805" spans="1:18" x14ac:dyDescent="0.35">
      <c r="A1805" s="9">
        <v>61</v>
      </c>
      <c r="B1805" s="15" t="s">
        <v>125</v>
      </c>
      <c r="C1805" s="380">
        <f>C1806</f>
        <v>7416575.2427999992</v>
      </c>
      <c r="D1805" s="280">
        <f t="shared" ref="D1805:Q1805" si="258">D1806</f>
        <v>2413863.3339999998</v>
      </c>
      <c r="E1805" s="280">
        <f t="shared" si="258"/>
        <v>0</v>
      </c>
      <c r="F1805" s="280">
        <f t="shared" si="258"/>
        <v>0</v>
      </c>
      <c r="G1805" s="280">
        <f t="shared" si="258"/>
        <v>1531.2800000000002</v>
      </c>
      <c r="H1805" s="280">
        <f t="shared" si="258"/>
        <v>2329919.0840000003</v>
      </c>
      <c r="I1805" s="280">
        <f t="shared" si="258"/>
        <v>0</v>
      </c>
      <c r="J1805" s="280">
        <f t="shared" si="258"/>
        <v>0</v>
      </c>
      <c r="K1805" s="280">
        <f t="shared" si="258"/>
        <v>1618.6799999999998</v>
      </c>
      <c r="L1805" s="280">
        <f t="shared" si="258"/>
        <v>797199.9</v>
      </c>
      <c r="M1805" s="280">
        <f t="shared" si="258"/>
        <v>530.95999999999992</v>
      </c>
      <c r="N1805" s="280">
        <f t="shared" si="258"/>
        <v>274899.2304</v>
      </c>
      <c r="O1805" s="280">
        <f t="shared" si="258"/>
        <v>1299.1799999999998</v>
      </c>
      <c r="P1805" s="280">
        <f t="shared" si="258"/>
        <v>1600693.6943999999</v>
      </c>
      <c r="Q1805" s="280">
        <f t="shared" si="258"/>
        <v>0</v>
      </c>
      <c r="R1805" s="67"/>
    </row>
    <row r="1806" spans="1:18" x14ac:dyDescent="0.35">
      <c r="A1806" s="15" t="s">
        <v>1176</v>
      </c>
      <c r="B1806" s="67"/>
      <c r="C1806" s="380">
        <f>SUM(C1807:C1810)</f>
        <v>7416575.2427999992</v>
      </c>
      <c r="D1806" s="280">
        <f t="shared" ref="D1806:Q1806" si="259">SUM(D1807:D1810)</f>
        <v>2413863.3339999998</v>
      </c>
      <c r="E1806" s="280">
        <f t="shared" si="259"/>
        <v>0</v>
      </c>
      <c r="F1806" s="280">
        <f t="shared" si="259"/>
        <v>0</v>
      </c>
      <c r="G1806" s="280">
        <f t="shared" si="259"/>
        <v>1531.2800000000002</v>
      </c>
      <c r="H1806" s="280">
        <f t="shared" si="259"/>
        <v>2329919.0840000003</v>
      </c>
      <c r="I1806" s="280">
        <f t="shared" si="259"/>
        <v>0</v>
      </c>
      <c r="J1806" s="280">
        <f t="shared" si="259"/>
        <v>0</v>
      </c>
      <c r="K1806" s="280">
        <f t="shared" si="259"/>
        <v>1618.6799999999998</v>
      </c>
      <c r="L1806" s="280">
        <f t="shared" si="259"/>
        <v>797199.9</v>
      </c>
      <c r="M1806" s="280">
        <f t="shared" si="259"/>
        <v>530.95999999999992</v>
      </c>
      <c r="N1806" s="280">
        <f t="shared" si="259"/>
        <v>274899.2304</v>
      </c>
      <c r="O1806" s="280">
        <f t="shared" si="259"/>
        <v>1299.1799999999998</v>
      </c>
      <c r="P1806" s="280">
        <f t="shared" si="259"/>
        <v>1600693.6943999999</v>
      </c>
      <c r="Q1806" s="280">
        <f t="shared" si="259"/>
        <v>0</v>
      </c>
      <c r="R1806" s="67"/>
    </row>
    <row r="1807" spans="1:18" x14ac:dyDescent="0.35">
      <c r="A1807" s="13">
        <v>1</v>
      </c>
      <c r="B1807" s="12" t="s">
        <v>1084</v>
      </c>
      <c r="C1807" s="281">
        <f>D1807+F1807+H1807+J1807+L1807+N1807+P1807+Q1807+R1807+S1807+T1807</f>
        <v>1159623.7667999999</v>
      </c>
      <c r="D1807" s="104">
        <v>433466.27799999999</v>
      </c>
      <c r="E1807" s="104"/>
      <c r="F1807" s="104"/>
      <c r="G1807" s="104">
        <v>335</v>
      </c>
      <c r="H1807" s="104">
        <f>1521.55*G1807</f>
        <v>509719.25</v>
      </c>
      <c r="I1807" s="104"/>
      <c r="J1807" s="104"/>
      <c r="K1807" s="104">
        <v>319.5</v>
      </c>
      <c r="L1807" s="104">
        <f>K1807*492.5</f>
        <v>157353.75</v>
      </c>
      <c r="M1807" s="104">
        <v>114.12</v>
      </c>
      <c r="N1807" s="104">
        <f>M1807*517.74</f>
        <v>59084.488800000006</v>
      </c>
      <c r="O1807" s="104"/>
      <c r="P1807" s="104"/>
      <c r="Q1807" s="313"/>
      <c r="R1807" s="67"/>
    </row>
    <row r="1808" spans="1:18" x14ac:dyDescent="0.35">
      <c r="A1808" s="13">
        <v>2</v>
      </c>
      <c r="B1808" s="12" t="s">
        <v>1085</v>
      </c>
      <c r="C1808" s="281">
        <f>D1808+F1808+H1808+J1808+L1808+N1808+P1808+Q1808+R1808+S1808+T1808</f>
        <v>2265479.5187999997</v>
      </c>
      <c r="D1808" s="104">
        <v>658256.97600000002</v>
      </c>
      <c r="E1808" s="104"/>
      <c r="F1808" s="104"/>
      <c r="G1808" s="24">
        <v>469.2</v>
      </c>
      <c r="H1808" s="104">
        <f>1521.55*G1808</f>
        <v>713911.26</v>
      </c>
      <c r="I1808" s="104"/>
      <c r="J1808" s="104"/>
      <c r="K1808" s="24">
        <v>473.1</v>
      </c>
      <c r="L1808" s="104">
        <f>K1808*492.5</f>
        <v>233001.75</v>
      </c>
      <c r="M1808" s="24">
        <v>149.52000000000001</v>
      </c>
      <c r="N1808" s="104">
        <f>M1808*517.74</f>
        <v>77412.484800000006</v>
      </c>
      <c r="O1808" s="104">
        <f>K1808</f>
        <v>473.1</v>
      </c>
      <c r="P1808" s="104">
        <f>O1808*1232.08</f>
        <v>582897.04799999995</v>
      </c>
      <c r="Q1808" s="313"/>
      <c r="R1808" s="67"/>
    </row>
    <row r="1809" spans="1:18" x14ac:dyDescent="0.35">
      <c r="A1809" s="13">
        <v>3</v>
      </c>
      <c r="B1809" s="12" t="s">
        <v>1086</v>
      </c>
      <c r="C1809" s="281">
        <f>D1809+F1809+H1809+J1809+L1809+N1809+P1809+Q1809+R1809+S1809+T1809</f>
        <v>2267590.8814000003</v>
      </c>
      <c r="D1809" s="104">
        <v>697053.81700000004</v>
      </c>
      <c r="E1809" s="104"/>
      <c r="F1809" s="104"/>
      <c r="G1809" s="24">
        <v>436.2</v>
      </c>
      <c r="H1809" s="104">
        <f>1521.55*G1809</f>
        <v>663700.11</v>
      </c>
      <c r="I1809" s="104"/>
      <c r="J1809" s="104"/>
      <c r="K1809" s="24">
        <v>479.7</v>
      </c>
      <c r="L1809" s="104">
        <f>K1809*492.5</f>
        <v>236252.25</v>
      </c>
      <c r="M1809" s="24">
        <v>153.66</v>
      </c>
      <c r="N1809" s="104">
        <f>M1809*517.74</f>
        <v>79555.928400000004</v>
      </c>
      <c r="O1809" s="104">
        <f>K1809</f>
        <v>479.7</v>
      </c>
      <c r="P1809" s="104">
        <f>O1809*1232.08</f>
        <v>591028.77599999995</v>
      </c>
      <c r="Q1809" s="313"/>
      <c r="R1809" s="67"/>
    </row>
    <row r="1810" spans="1:18" ht="24" customHeight="1" x14ac:dyDescent="0.35">
      <c r="A1810" s="13">
        <v>4</v>
      </c>
      <c r="B1810" s="12" t="s">
        <v>1497</v>
      </c>
      <c r="C1810" s="281">
        <f>D1810+F1810+H1810+J1810+L1810+N1810+P1810+Q1810+R1810+S1810+T1810</f>
        <v>1723881.0757999998</v>
      </c>
      <c r="D1810" s="104">
        <v>625086.26300000004</v>
      </c>
      <c r="E1810" s="104"/>
      <c r="F1810" s="104"/>
      <c r="G1810" s="24">
        <v>290.88</v>
      </c>
      <c r="H1810" s="104">
        <f>1521.55*G1810</f>
        <v>442588.46399999998</v>
      </c>
      <c r="I1810" s="104"/>
      <c r="J1810" s="104"/>
      <c r="K1810" s="24">
        <v>346.38</v>
      </c>
      <c r="L1810" s="104">
        <f>K1810*492.5</f>
        <v>170592.15</v>
      </c>
      <c r="M1810" s="24">
        <v>113.66</v>
      </c>
      <c r="N1810" s="104">
        <f>M1810*517.74</f>
        <v>58846.328399999999</v>
      </c>
      <c r="O1810" s="104">
        <f>K1810</f>
        <v>346.38</v>
      </c>
      <c r="P1810" s="104">
        <f>O1810*1232.08</f>
        <v>426767.87039999996</v>
      </c>
      <c r="Q1810" s="313"/>
      <c r="R1810" s="67"/>
    </row>
    <row r="1811" spans="1:18" ht="32.25" customHeight="1" x14ac:dyDescent="0.35">
      <c r="A1811" s="9">
        <v>62</v>
      </c>
      <c r="B1811" s="15" t="s">
        <v>126</v>
      </c>
      <c r="C1811" s="152">
        <f>C1812+C1814+C1820</f>
        <v>9638088.4000000004</v>
      </c>
      <c r="D1811" s="68">
        <f t="shared" ref="D1811:Q1811" si="260">D1812+D1814+D1820</f>
        <v>5781876</v>
      </c>
      <c r="E1811" s="68">
        <f t="shared" si="260"/>
        <v>0</v>
      </c>
      <c r="F1811" s="68">
        <f t="shared" si="260"/>
        <v>0</v>
      </c>
      <c r="G1811" s="68">
        <f t="shared" si="260"/>
        <v>1020</v>
      </c>
      <c r="H1811" s="68">
        <f t="shared" si="260"/>
        <v>2396428</v>
      </c>
      <c r="I1811" s="68">
        <f t="shared" si="260"/>
        <v>0</v>
      </c>
      <c r="J1811" s="68">
        <f t="shared" si="260"/>
        <v>0</v>
      </c>
      <c r="K1811" s="68">
        <f t="shared" si="260"/>
        <v>927</v>
      </c>
      <c r="L1811" s="68">
        <f t="shared" si="260"/>
        <v>831629.6</v>
      </c>
      <c r="M1811" s="68">
        <f t="shared" si="260"/>
        <v>0</v>
      </c>
      <c r="N1811" s="68">
        <f t="shared" si="260"/>
        <v>0</v>
      </c>
      <c r="O1811" s="68">
        <f t="shared" si="260"/>
        <v>280</v>
      </c>
      <c r="P1811" s="68">
        <f t="shared" si="260"/>
        <v>628154.80000000005</v>
      </c>
      <c r="Q1811" s="68">
        <f t="shared" si="260"/>
        <v>0</v>
      </c>
      <c r="R1811" s="67"/>
    </row>
    <row r="1812" spans="1:18" s="67" customFormat="1" ht="32.25" customHeight="1" x14ac:dyDescent="0.35">
      <c r="A1812" s="57" t="s">
        <v>1481</v>
      </c>
      <c r="B1812" s="260"/>
      <c r="C1812" s="353">
        <f>C1813</f>
        <v>537920</v>
      </c>
      <c r="D1812" s="56">
        <f t="shared" ref="D1812:Q1812" si="261">D1813</f>
        <v>537920</v>
      </c>
      <c r="E1812" s="56">
        <f t="shared" si="261"/>
        <v>0</v>
      </c>
      <c r="F1812" s="56">
        <f t="shared" si="261"/>
        <v>0</v>
      </c>
      <c r="G1812" s="56">
        <f t="shared" si="261"/>
        <v>0</v>
      </c>
      <c r="H1812" s="56">
        <f t="shared" si="261"/>
        <v>0</v>
      </c>
      <c r="I1812" s="56">
        <f t="shared" si="261"/>
        <v>0</v>
      </c>
      <c r="J1812" s="56">
        <f t="shared" si="261"/>
        <v>0</v>
      </c>
      <c r="K1812" s="56">
        <f t="shared" si="261"/>
        <v>0</v>
      </c>
      <c r="L1812" s="56">
        <f t="shared" si="261"/>
        <v>0</v>
      </c>
      <c r="M1812" s="56">
        <f t="shared" si="261"/>
        <v>0</v>
      </c>
      <c r="N1812" s="56">
        <f t="shared" si="261"/>
        <v>0</v>
      </c>
      <c r="O1812" s="56">
        <f t="shared" si="261"/>
        <v>0</v>
      </c>
      <c r="P1812" s="56">
        <f t="shared" si="261"/>
        <v>0</v>
      </c>
      <c r="Q1812" s="56">
        <f t="shared" si="261"/>
        <v>0</v>
      </c>
      <c r="R1812" s="282"/>
    </row>
    <row r="1813" spans="1:18" s="67" customFormat="1" ht="28.5" customHeight="1" x14ac:dyDescent="0.35">
      <c r="A1813" s="272">
        <v>1</v>
      </c>
      <c r="B1813" s="8" t="s">
        <v>1496</v>
      </c>
      <c r="C1813" s="143">
        <f>D1813+F1813+H1813+J1813+L1813+N1813+P1813+R1813</f>
        <v>537920</v>
      </c>
      <c r="D1813" s="10">
        <v>537920</v>
      </c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283"/>
    </row>
    <row r="1814" spans="1:18" s="67" customFormat="1" ht="32.25" customHeight="1" x14ac:dyDescent="0.35">
      <c r="A1814" s="57" t="s">
        <v>1482</v>
      </c>
      <c r="B1814" s="260"/>
      <c r="C1814" s="353">
        <f>C1815+C1819+C1816+C1817+C1818</f>
        <v>3842802</v>
      </c>
      <c r="D1814" s="56">
        <f t="shared" ref="D1814:Q1814" si="262">D1815+D1819+D1816+D1817+D1818</f>
        <v>2745490</v>
      </c>
      <c r="E1814" s="56">
        <f t="shared" si="262"/>
        <v>0</v>
      </c>
      <c r="F1814" s="56">
        <f t="shared" si="262"/>
        <v>0</v>
      </c>
      <c r="G1814" s="56">
        <f t="shared" si="262"/>
        <v>220</v>
      </c>
      <c r="H1814" s="56">
        <f t="shared" si="262"/>
        <v>516876</v>
      </c>
      <c r="I1814" s="56">
        <f t="shared" si="262"/>
        <v>0</v>
      </c>
      <c r="J1814" s="56">
        <f t="shared" si="262"/>
        <v>0</v>
      </c>
      <c r="K1814" s="56">
        <f t="shared" si="262"/>
        <v>647</v>
      </c>
      <c r="L1814" s="56">
        <f t="shared" si="262"/>
        <v>580436</v>
      </c>
      <c r="M1814" s="56">
        <f t="shared" si="262"/>
        <v>0</v>
      </c>
      <c r="N1814" s="56">
        <f t="shared" si="262"/>
        <v>0</v>
      </c>
      <c r="O1814" s="56">
        <f t="shared" si="262"/>
        <v>0</v>
      </c>
      <c r="P1814" s="56">
        <f t="shared" si="262"/>
        <v>0</v>
      </c>
      <c r="Q1814" s="56">
        <f t="shared" si="262"/>
        <v>0</v>
      </c>
      <c r="R1814" s="282"/>
    </row>
    <row r="1815" spans="1:18" s="67" customFormat="1" ht="27.75" customHeight="1" x14ac:dyDescent="0.35">
      <c r="A1815" s="272">
        <v>1</v>
      </c>
      <c r="B1815" s="8" t="s">
        <v>1624</v>
      </c>
      <c r="C1815" s="143">
        <f>D1815+F1815+H1815+J1815+L1815+N1815+P1815+R1815</f>
        <v>1741142</v>
      </c>
      <c r="D1815" s="10">
        <v>1160706</v>
      </c>
      <c r="E1815" s="10"/>
      <c r="F1815" s="10"/>
      <c r="G1815" s="10"/>
      <c r="H1815" s="10"/>
      <c r="I1815" s="10"/>
      <c r="J1815" s="10"/>
      <c r="K1815" s="10">
        <v>647</v>
      </c>
      <c r="L1815" s="10">
        <v>580436</v>
      </c>
      <c r="M1815" s="10"/>
      <c r="N1815" s="10"/>
      <c r="O1815" s="10"/>
      <c r="P1815" s="10"/>
      <c r="Q1815" s="10"/>
      <c r="R1815" s="283"/>
    </row>
    <row r="1816" spans="1:18" ht="31.5" customHeight="1" x14ac:dyDescent="0.35">
      <c r="A1816" s="272">
        <v>2</v>
      </c>
      <c r="B1816" s="8" t="s">
        <v>1495</v>
      </c>
      <c r="C1816" s="143">
        <f>D1816+F1816+H1816+J1816+L1816+N1816+P1816+R1816</f>
        <v>826124</v>
      </c>
      <c r="D1816" s="10">
        <v>309248</v>
      </c>
      <c r="E1816" s="10"/>
      <c r="F1816" s="10"/>
      <c r="G1816" s="10">
        <v>220</v>
      </c>
      <c r="H1816" s="10">
        <v>516876</v>
      </c>
      <c r="I1816" s="10"/>
      <c r="J1816" s="10"/>
      <c r="K1816" s="10"/>
      <c r="L1816" s="10"/>
      <c r="M1816" s="10"/>
      <c r="N1816" s="10"/>
      <c r="O1816" s="10"/>
      <c r="P1816" s="10"/>
      <c r="Q1816" s="10"/>
      <c r="R1816" s="283"/>
    </row>
    <row r="1817" spans="1:18" ht="27.75" customHeight="1" x14ac:dyDescent="0.35">
      <c r="A1817" s="272">
        <v>3</v>
      </c>
      <c r="B1817" s="8" t="s">
        <v>1494</v>
      </c>
      <c r="C1817" s="143">
        <f>D1817+F1817+H1817+J1817+L1817+N1817+P1817+R1817</f>
        <v>423320</v>
      </c>
      <c r="D1817" s="10">
        <v>423320</v>
      </c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283"/>
    </row>
    <row r="1818" spans="1:18" ht="27.75" customHeight="1" x14ac:dyDescent="0.35">
      <c r="A1818" s="272">
        <v>4</v>
      </c>
      <c r="B1818" s="8" t="s">
        <v>1493</v>
      </c>
      <c r="C1818" s="143">
        <f>D1818+F1818+H1818+J1818+L1818+N1818+P1818+R1818</f>
        <v>422136</v>
      </c>
      <c r="D1818" s="10">
        <v>422136</v>
      </c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283"/>
    </row>
    <row r="1819" spans="1:18" ht="27" customHeight="1" x14ac:dyDescent="0.35">
      <c r="A1819" s="272">
        <v>5</v>
      </c>
      <c r="B1819" s="8" t="s">
        <v>1492</v>
      </c>
      <c r="C1819" s="143">
        <f>D1819+F1819+H1819+J1819+L1819+N1819+P1819+R1819</f>
        <v>430080</v>
      </c>
      <c r="D1819" s="10">
        <v>430080</v>
      </c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283"/>
    </row>
    <row r="1820" spans="1:18" ht="25.5" customHeight="1" x14ac:dyDescent="0.35">
      <c r="A1820" s="57" t="s">
        <v>1483</v>
      </c>
      <c r="B1820" s="260"/>
      <c r="C1820" s="353">
        <f>C1821+C1822</f>
        <v>5257366.4000000004</v>
      </c>
      <c r="D1820" s="56">
        <f t="shared" ref="D1820:Q1820" si="263">D1821+D1822</f>
        <v>2498466</v>
      </c>
      <c r="E1820" s="56">
        <f t="shared" si="263"/>
        <v>0</v>
      </c>
      <c r="F1820" s="56">
        <f t="shared" si="263"/>
        <v>0</v>
      </c>
      <c r="G1820" s="56">
        <f t="shared" si="263"/>
        <v>800</v>
      </c>
      <c r="H1820" s="56">
        <f t="shared" si="263"/>
        <v>1879552</v>
      </c>
      <c r="I1820" s="56">
        <f t="shared" si="263"/>
        <v>0</v>
      </c>
      <c r="J1820" s="56">
        <f t="shared" si="263"/>
        <v>0</v>
      </c>
      <c r="K1820" s="56">
        <f t="shared" si="263"/>
        <v>280</v>
      </c>
      <c r="L1820" s="56">
        <f t="shared" si="263"/>
        <v>251193.60000000001</v>
      </c>
      <c r="M1820" s="56">
        <f t="shared" si="263"/>
        <v>0</v>
      </c>
      <c r="N1820" s="56">
        <f t="shared" si="263"/>
        <v>0</v>
      </c>
      <c r="O1820" s="56">
        <f t="shared" si="263"/>
        <v>280</v>
      </c>
      <c r="P1820" s="56">
        <f t="shared" si="263"/>
        <v>628154.80000000005</v>
      </c>
      <c r="Q1820" s="56">
        <f t="shared" si="263"/>
        <v>0</v>
      </c>
      <c r="R1820" s="282"/>
    </row>
    <row r="1821" spans="1:18" ht="25.5" customHeight="1" x14ac:dyDescent="0.35">
      <c r="A1821" s="272">
        <v>1</v>
      </c>
      <c r="B1821" s="131" t="s">
        <v>356</v>
      </c>
      <c r="C1821" s="143">
        <f>D1821+F1821+H1821+J1821+L1821+N1821+P1821+R1821</f>
        <v>3488801</v>
      </c>
      <c r="D1821" s="10">
        <v>2079137</v>
      </c>
      <c r="E1821" s="10"/>
      <c r="F1821" s="10"/>
      <c r="G1821" s="10">
        <v>600</v>
      </c>
      <c r="H1821" s="10">
        <v>1409664</v>
      </c>
      <c r="I1821" s="10"/>
      <c r="J1821" s="10"/>
      <c r="K1821" s="10"/>
      <c r="L1821" s="10"/>
      <c r="M1821" s="10"/>
      <c r="N1821" s="10"/>
      <c r="O1821" s="10"/>
      <c r="P1821" s="314"/>
      <c r="Q1821" s="10"/>
      <c r="R1821" s="283"/>
    </row>
    <row r="1822" spans="1:18" ht="38.25" customHeight="1" x14ac:dyDescent="0.35">
      <c r="A1822" s="272">
        <v>2</v>
      </c>
      <c r="B1822" s="8" t="s">
        <v>1646</v>
      </c>
      <c r="C1822" s="143">
        <f>D1822+F1822+H1822+J1822+L1822+N1822+P1822+R1822</f>
        <v>1768565.4000000001</v>
      </c>
      <c r="D1822" s="10">
        <v>419329</v>
      </c>
      <c r="E1822" s="10"/>
      <c r="F1822" s="10"/>
      <c r="G1822" s="10">
        <v>200</v>
      </c>
      <c r="H1822" s="10">
        <v>469888</v>
      </c>
      <c r="I1822" s="10"/>
      <c r="J1822" s="10"/>
      <c r="K1822" s="10">
        <v>280</v>
      </c>
      <c r="L1822" s="10">
        <v>251193.60000000001</v>
      </c>
      <c r="M1822" s="10"/>
      <c r="N1822" s="10"/>
      <c r="O1822" s="10">
        <v>280</v>
      </c>
      <c r="P1822" s="10">
        <v>628154.80000000005</v>
      </c>
      <c r="Q1822" s="10"/>
      <c r="R1822" s="283"/>
    </row>
    <row r="1823" spans="1:18" x14ac:dyDescent="0.35">
      <c r="A1823" s="230">
        <v>63</v>
      </c>
      <c r="B1823" s="284" t="s">
        <v>127</v>
      </c>
      <c r="C1823" s="340">
        <f>C1824+C1832</f>
        <v>24784261</v>
      </c>
      <c r="D1823" s="17">
        <f t="shared" ref="D1823:Q1823" si="264">D1824+D1832</f>
        <v>2280750</v>
      </c>
      <c r="E1823" s="17">
        <f t="shared" si="264"/>
        <v>0</v>
      </c>
      <c r="F1823" s="17">
        <f t="shared" si="264"/>
        <v>0</v>
      </c>
      <c r="G1823" s="17">
        <f t="shared" si="264"/>
        <v>3956</v>
      </c>
      <c r="H1823" s="17">
        <f t="shared" si="264"/>
        <v>10208516</v>
      </c>
      <c r="I1823" s="17">
        <f t="shared" si="264"/>
        <v>0</v>
      </c>
      <c r="J1823" s="17">
        <f t="shared" si="264"/>
        <v>0</v>
      </c>
      <c r="K1823" s="17">
        <f t="shared" si="264"/>
        <v>3564.7</v>
      </c>
      <c r="L1823" s="17">
        <f t="shared" si="264"/>
        <v>3511193</v>
      </c>
      <c r="M1823" s="17">
        <f t="shared" si="264"/>
        <v>0</v>
      </c>
      <c r="N1823" s="17">
        <f t="shared" si="264"/>
        <v>0</v>
      </c>
      <c r="O1823" s="17">
        <f t="shared" si="264"/>
        <v>3564.7</v>
      </c>
      <c r="P1823" s="17">
        <f t="shared" si="264"/>
        <v>8783802</v>
      </c>
      <c r="Q1823" s="17">
        <f t="shared" si="264"/>
        <v>0</v>
      </c>
      <c r="R1823" s="244"/>
    </row>
    <row r="1824" spans="1:18" x14ac:dyDescent="0.35">
      <c r="A1824" s="427" t="s">
        <v>128</v>
      </c>
      <c r="B1824" s="427"/>
      <c r="C1824" s="352">
        <f>SUM(C1825:C1831)</f>
        <v>12307405</v>
      </c>
      <c r="D1824" s="85">
        <f t="shared" ref="D1824:Q1824" si="265">SUM(D1825:D1831)</f>
        <v>0</v>
      </c>
      <c r="E1824" s="85">
        <f t="shared" si="265"/>
        <v>0</v>
      </c>
      <c r="F1824" s="85">
        <f t="shared" si="265"/>
        <v>0</v>
      </c>
      <c r="G1824" s="85">
        <f t="shared" si="265"/>
        <v>972</v>
      </c>
      <c r="H1824" s="85">
        <f t="shared" si="265"/>
        <v>2508373</v>
      </c>
      <c r="I1824" s="85">
        <f t="shared" si="265"/>
        <v>0</v>
      </c>
      <c r="J1824" s="85">
        <f t="shared" si="265"/>
        <v>0</v>
      </c>
      <c r="K1824" s="85">
        <f t="shared" si="265"/>
        <v>2840.9999999999995</v>
      </c>
      <c r="L1824" s="85">
        <f t="shared" si="265"/>
        <v>2798356</v>
      </c>
      <c r="M1824" s="85">
        <f t="shared" si="265"/>
        <v>0</v>
      </c>
      <c r="N1824" s="85">
        <f t="shared" si="265"/>
        <v>0</v>
      </c>
      <c r="O1824" s="85">
        <f t="shared" si="265"/>
        <v>2840.9999999999995</v>
      </c>
      <c r="P1824" s="85">
        <f t="shared" si="265"/>
        <v>7000676</v>
      </c>
      <c r="Q1824" s="85">
        <f t="shared" si="265"/>
        <v>0</v>
      </c>
      <c r="R1824" s="108"/>
    </row>
    <row r="1825" spans="1:18" ht="26.25" customHeight="1" x14ac:dyDescent="0.35">
      <c r="A1825" s="7">
        <v>1</v>
      </c>
      <c r="B1825" s="8" t="s">
        <v>1087</v>
      </c>
      <c r="C1825" s="143">
        <f>L1825+P1825</f>
        <v>1968430</v>
      </c>
      <c r="D1825" s="10"/>
      <c r="E1825" s="10"/>
      <c r="F1825" s="10"/>
      <c r="G1825" s="10"/>
      <c r="H1825" s="10"/>
      <c r="I1825" s="10"/>
      <c r="J1825" s="10"/>
      <c r="K1825" s="55">
        <v>570.70000000000005</v>
      </c>
      <c r="L1825" s="55">
        <v>562134</v>
      </c>
      <c r="M1825" s="55"/>
      <c r="N1825" s="55"/>
      <c r="O1825" s="55">
        <v>570.70000000000005</v>
      </c>
      <c r="P1825" s="55">
        <v>1406296</v>
      </c>
      <c r="Q1825" s="10"/>
      <c r="R1825" s="108"/>
    </row>
    <row r="1826" spans="1:18" ht="27.75" customHeight="1" x14ac:dyDescent="0.35">
      <c r="A1826" s="7">
        <v>2</v>
      </c>
      <c r="B1826" s="8" t="s">
        <v>1088</v>
      </c>
      <c r="C1826" s="143">
        <f>L1826+P1826</f>
        <v>2462692</v>
      </c>
      <c r="D1826" s="10"/>
      <c r="E1826" s="10"/>
      <c r="F1826" s="10"/>
      <c r="G1826" s="10"/>
      <c r="H1826" s="10"/>
      <c r="I1826" s="10"/>
      <c r="J1826" s="10"/>
      <c r="K1826" s="10">
        <v>714</v>
      </c>
      <c r="L1826" s="10">
        <v>703282</v>
      </c>
      <c r="M1826" s="10"/>
      <c r="N1826" s="10"/>
      <c r="O1826" s="10">
        <v>714</v>
      </c>
      <c r="P1826" s="10">
        <v>1759410</v>
      </c>
      <c r="Q1826" s="10"/>
      <c r="R1826" s="108"/>
    </row>
    <row r="1827" spans="1:18" ht="28.5" customHeight="1" x14ac:dyDescent="0.35">
      <c r="A1827" s="7">
        <v>3</v>
      </c>
      <c r="B1827" s="8" t="s">
        <v>1498</v>
      </c>
      <c r="C1827" s="143">
        <f>H1827</f>
        <v>939350</v>
      </c>
      <c r="D1827" s="10"/>
      <c r="E1827" s="10"/>
      <c r="F1827" s="10"/>
      <c r="G1827" s="10">
        <v>364</v>
      </c>
      <c r="H1827" s="10">
        <v>939350</v>
      </c>
      <c r="I1827" s="10"/>
      <c r="J1827" s="10"/>
      <c r="K1827" s="10"/>
      <c r="L1827" s="10"/>
      <c r="M1827" s="10"/>
      <c r="N1827" s="10"/>
      <c r="O1827" s="10"/>
      <c r="P1827" s="10"/>
      <c r="Q1827" s="10"/>
      <c r="R1827" s="108"/>
    </row>
    <row r="1828" spans="1:18" ht="36" x14ac:dyDescent="0.35">
      <c r="A1828" s="7">
        <v>4</v>
      </c>
      <c r="B1828" s="8" t="s">
        <v>1741</v>
      </c>
      <c r="C1828" s="143">
        <f>L1828+P1828</f>
        <v>2881765</v>
      </c>
      <c r="D1828" s="10"/>
      <c r="E1828" s="10"/>
      <c r="F1828" s="10"/>
      <c r="G1828" s="10"/>
      <c r="H1828" s="10"/>
      <c r="I1828" s="10"/>
      <c r="J1828" s="10"/>
      <c r="K1828" s="10">
        <v>835.5</v>
      </c>
      <c r="L1828" s="10">
        <v>822960</v>
      </c>
      <c r="M1828" s="10"/>
      <c r="N1828" s="10"/>
      <c r="O1828" s="10">
        <v>835.5</v>
      </c>
      <c r="P1828" s="10">
        <v>2058805</v>
      </c>
      <c r="Q1828" s="10"/>
      <c r="R1828" s="108"/>
    </row>
    <row r="1829" spans="1:18" ht="36" x14ac:dyDescent="0.35">
      <c r="A1829" s="7">
        <v>5</v>
      </c>
      <c r="B1829" s="8" t="s">
        <v>1742</v>
      </c>
      <c r="C1829" s="143">
        <f>H1829+L1829+P1829</f>
        <v>1876831</v>
      </c>
      <c r="D1829" s="10"/>
      <c r="E1829" s="10"/>
      <c r="F1829" s="10"/>
      <c r="G1829" s="10">
        <v>308</v>
      </c>
      <c r="H1829" s="10">
        <v>794834</v>
      </c>
      <c r="I1829" s="10"/>
      <c r="J1829" s="10"/>
      <c r="K1829" s="10">
        <v>313.7</v>
      </c>
      <c r="L1829" s="10">
        <v>308991</v>
      </c>
      <c r="M1829" s="10"/>
      <c r="N1829" s="10"/>
      <c r="O1829" s="10">
        <v>313.7</v>
      </c>
      <c r="P1829" s="10">
        <v>773006</v>
      </c>
      <c r="Q1829" s="10"/>
      <c r="R1829" s="108"/>
    </row>
    <row r="1830" spans="1:18" ht="27.75" customHeight="1" x14ac:dyDescent="0.35">
      <c r="A1830" s="7">
        <v>6</v>
      </c>
      <c r="B1830" s="8" t="s">
        <v>1089</v>
      </c>
      <c r="C1830" s="143">
        <f>L1830+P1830</f>
        <v>1404148</v>
      </c>
      <c r="D1830" s="10"/>
      <c r="E1830" s="10"/>
      <c r="F1830" s="10"/>
      <c r="G1830" s="10"/>
      <c r="H1830" s="10"/>
      <c r="I1830" s="10"/>
      <c r="J1830" s="10"/>
      <c r="K1830" s="10">
        <v>407.1</v>
      </c>
      <c r="L1830" s="10">
        <v>400989</v>
      </c>
      <c r="M1830" s="10"/>
      <c r="N1830" s="10"/>
      <c r="O1830" s="10">
        <v>407.1</v>
      </c>
      <c r="P1830" s="10">
        <v>1003159</v>
      </c>
      <c r="Q1830" s="10"/>
      <c r="R1830" s="108"/>
    </row>
    <row r="1831" spans="1:18" x14ac:dyDescent="0.35">
      <c r="A1831" s="7">
        <v>7</v>
      </c>
      <c r="B1831" s="8" t="s">
        <v>1491</v>
      </c>
      <c r="C1831" s="143">
        <f>H1831</f>
        <v>774189</v>
      </c>
      <c r="D1831" s="10"/>
      <c r="E1831" s="10"/>
      <c r="F1831" s="10"/>
      <c r="G1831" s="10">
        <v>300</v>
      </c>
      <c r="H1831" s="10">
        <v>774189</v>
      </c>
      <c r="I1831" s="10"/>
      <c r="J1831" s="10"/>
      <c r="K1831" s="10"/>
      <c r="L1831" s="10"/>
      <c r="M1831" s="10"/>
      <c r="N1831" s="10"/>
      <c r="O1831" s="10"/>
      <c r="P1831" s="10"/>
      <c r="Q1831" s="10"/>
      <c r="R1831" s="108"/>
    </row>
    <row r="1832" spans="1:18" x14ac:dyDescent="0.35">
      <c r="A1832" s="427" t="s">
        <v>129</v>
      </c>
      <c r="B1832" s="427"/>
      <c r="C1832" s="352">
        <f>C1833+C1834+C1835+C1836+C1837+C1838+C1839+C1840</f>
        <v>12476856</v>
      </c>
      <c r="D1832" s="85">
        <f t="shared" ref="D1832:Q1832" si="266">D1833+D1834+D1835+D1836+D1837+D1838+D1839+D1840</f>
        <v>2280750</v>
      </c>
      <c r="E1832" s="85">
        <f t="shared" si="266"/>
        <v>0</v>
      </c>
      <c r="F1832" s="85">
        <f t="shared" si="266"/>
        <v>0</v>
      </c>
      <c r="G1832" s="85">
        <f t="shared" si="266"/>
        <v>2984</v>
      </c>
      <c r="H1832" s="85">
        <f t="shared" si="266"/>
        <v>7700143</v>
      </c>
      <c r="I1832" s="85">
        <f t="shared" si="266"/>
        <v>0</v>
      </c>
      <c r="J1832" s="85">
        <f t="shared" si="266"/>
        <v>0</v>
      </c>
      <c r="K1832" s="85">
        <f t="shared" si="266"/>
        <v>723.7</v>
      </c>
      <c r="L1832" s="85">
        <f t="shared" si="266"/>
        <v>712837</v>
      </c>
      <c r="M1832" s="85">
        <f t="shared" si="266"/>
        <v>0</v>
      </c>
      <c r="N1832" s="85">
        <f t="shared" si="266"/>
        <v>0</v>
      </c>
      <c r="O1832" s="85">
        <f t="shared" si="266"/>
        <v>723.7</v>
      </c>
      <c r="P1832" s="85">
        <f t="shared" si="266"/>
        <v>1783126</v>
      </c>
      <c r="Q1832" s="85">
        <f t="shared" si="266"/>
        <v>0</v>
      </c>
      <c r="R1832" s="271"/>
    </row>
    <row r="1833" spans="1:18" x14ac:dyDescent="0.35">
      <c r="A1833" s="7">
        <v>1</v>
      </c>
      <c r="B1833" s="8" t="s">
        <v>1090</v>
      </c>
      <c r="C1833" s="143">
        <f>H1833</f>
        <v>1842569</v>
      </c>
      <c r="D1833" s="10"/>
      <c r="E1833" s="10"/>
      <c r="F1833" s="10"/>
      <c r="G1833" s="10">
        <v>714</v>
      </c>
      <c r="H1833" s="10">
        <v>1842569</v>
      </c>
      <c r="I1833" s="10"/>
      <c r="J1833" s="10"/>
      <c r="K1833" s="10"/>
      <c r="L1833" s="10"/>
      <c r="M1833" s="10"/>
      <c r="N1833" s="10"/>
      <c r="O1833" s="10"/>
      <c r="P1833" s="10"/>
      <c r="Q1833" s="10"/>
      <c r="R1833" s="108"/>
    </row>
    <row r="1834" spans="1:18" ht="26.25" customHeight="1" x14ac:dyDescent="0.35">
      <c r="A1834" s="7">
        <v>2</v>
      </c>
      <c r="B1834" s="8" t="s">
        <v>1091</v>
      </c>
      <c r="C1834" s="143">
        <f>D1834</f>
        <v>865750</v>
      </c>
      <c r="D1834" s="10">
        <v>865750</v>
      </c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8"/>
    </row>
    <row r="1835" spans="1:18" ht="32.25" customHeight="1" x14ac:dyDescent="0.35">
      <c r="A1835" s="7">
        <v>3</v>
      </c>
      <c r="B1835" s="8" t="s">
        <v>1092</v>
      </c>
      <c r="C1835" s="143">
        <f>D1835</f>
        <v>1415000</v>
      </c>
      <c r="D1835" s="10">
        <v>1415000</v>
      </c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8"/>
    </row>
    <row r="1836" spans="1:18" ht="33.75" customHeight="1" x14ac:dyDescent="0.35">
      <c r="A1836" s="7">
        <v>4</v>
      </c>
      <c r="B1836" s="8" t="s">
        <v>1093</v>
      </c>
      <c r="C1836" s="143">
        <f>H1836</f>
        <v>825600</v>
      </c>
      <c r="D1836" s="10"/>
      <c r="E1836" s="10"/>
      <c r="F1836" s="10"/>
      <c r="G1836" s="10">
        <v>320</v>
      </c>
      <c r="H1836" s="10">
        <v>825600</v>
      </c>
      <c r="I1836" s="10"/>
      <c r="J1836" s="10"/>
      <c r="K1836" s="10"/>
      <c r="L1836" s="10"/>
      <c r="M1836" s="10"/>
      <c r="N1836" s="10"/>
      <c r="O1836" s="10"/>
      <c r="P1836" s="10"/>
      <c r="Q1836" s="10"/>
      <c r="R1836" s="108"/>
    </row>
    <row r="1837" spans="1:18" ht="27" customHeight="1" x14ac:dyDescent="0.35">
      <c r="A1837" s="7">
        <v>5</v>
      </c>
      <c r="B1837" s="8" t="s">
        <v>1094</v>
      </c>
      <c r="C1837" s="143">
        <f>H1837</f>
        <v>722576</v>
      </c>
      <c r="D1837" s="10"/>
      <c r="E1837" s="10"/>
      <c r="F1837" s="10"/>
      <c r="G1837" s="10">
        <v>280</v>
      </c>
      <c r="H1837" s="10">
        <v>722576</v>
      </c>
      <c r="I1837" s="10"/>
      <c r="J1837" s="10"/>
      <c r="K1837" s="10"/>
      <c r="L1837" s="10"/>
      <c r="M1837" s="10"/>
      <c r="N1837" s="10"/>
      <c r="O1837" s="10"/>
      <c r="P1837" s="10"/>
      <c r="Q1837" s="10"/>
      <c r="R1837" s="108"/>
    </row>
    <row r="1838" spans="1:18" ht="31.5" customHeight="1" x14ac:dyDescent="0.35">
      <c r="A1838" s="7">
        <v>6</v>
      </c>
      <c r="B1838" s="8" t="s">
        <v>1095</v>
      </c>
      <c r="C1838" s="143">
        <f>H1838</f>
        <v>567738</v>
      </c>
      <c r="D1838" s="10"/>
      <c r="E1838" s="10"/>
      <c r="F1838" s="10"/>
      <c r="G1838" s="10">
        <v>220</v>
      </c>
      <c r="H1838" s="10">
        <v>567738</v>
      </c>
      <c r="I1838" s="10"/>
      <c r="J1838" s="10"/>
      <c r="K1838" s="10"/>
      <c r="L1838" s="10"/>
      <c r="M1838" s="10"/>
      <c r="N1838" s="10"/>
      <c r="O1838" s="10"/>
      <c r="P1838" s="10"/>
      <c r="Q1838" s="10"/>
      <c r="R1838" s="108"/>
    </row>
    <row r="1839" spans="1:18" ht="28.5" customHeight="1" x14ac:dyDescent="0.35">
      <c r="A1839" s="7">
        <v>7</v>
      </c>
      <c r="B1839" s="19" t="s">
        <v>357</v>
      </c>
      <c r="C1839" s="143">
        <f>H1839+L1839+P1839</f>
        <v>4327963</v>
      </c>
      <c r="D1839" s="10"/>
      <c r="E1839" s="10"/>
      <c r="F1839" s="10"/>
      <c r="G1839" s="10">
        <v>710</v>
      </c>
      <c r="H1839" s="10">
        <v>1832000</v>
      </c>
      <c r="I1839" s="10"/>
      <c r="J1839" s="10"/>
      <c r="K1839" s="10">
        <v>723.7</v>
      </c>
      <c r="L1839" s="10">
        <v>712837</v>
      </c>
      <c r="M1839" s="10"/>
      <c r="N1839" s="10"/>
      <c r="O1839" s="10">
        <v>723.7</v>
      </c>
      <c r="P1839" s="10">
        <v>1783126</v>
      </c>
      <c r="Q1839" s="10"/>
      <c r="R1839" s="108"/>
    </row>
    <row r="1840" spans="1:18" ht="30" customHeight="1" x14ac:dyDescent="0.35">
      <c r="A1840" s="7">
        <v>8</v>
      </c>
      <c r="B1840" s="19" t="s">
        <v>358</v>
      </c>
      <c r="C1840" s="143">
        <f>H1840+L1840+P1840</f>
        <v>1909660</v>
      </c>
      <c r="D1840" s="10"/>
      <c r="E1840" s="10"/>
      <c r="F1840" s="10"/>
      <c r="G1840" s="10">
        <v>740</v>
      </c>
      <c r="H1840" s="10">
        <v>1909660</v>
      </c>
      <c r="I1840" s="10"/>
      <c r="J1840" s="10"/>
      <c r="K1840" s="10"/>
      <c r="L1840" s="10"/>
      <c r="M1840" s="10"/>
      <c r="N1840" s="10"/>
      <c r="O1840" s="10"/>
      <c r="P1840" s="10"/>
      <c r="Q1840" s="10"/>
      <c r="R1840" s="108"/>
    </row>
    <row r="1841" spans="1:18" x14ac:dyDescent="0.35">
      <c r="A1841" s="285"/>
      <c r="B1841" s="67"/>
      <c r="C1841" s="67"/>
      <c r="D1841" s="67"/>
      <c r="E1841" s="67"/>
      <c r="F1841" s="67"/>
      <c r="G1841" s="67"/>
      <c r="H1841" s="67"/>
      <c r="I1841" s="67"/>
      <c r="J1841" s="67"/>
      <c r="K1841" s="286"/>
      <c r="L1841" s="67"/>
      <c r="M1841" s="67"/>
      <c r="N1841" s="67"/>
      <c r="O1841" s="67"/>
      <c r="P1841" s="67"/>
      <c r="Q1841" s="67"/>
      <c r="R1841" s="67"/>
    </row>
    <row r="1842" spans="1:18" x14ac:dyDescent="0.35">
      <c r="A1842" s="285"/>
      <c r="B1842" s="67"/>
      <c r="C1842" s="67"/>
      <c r="D1842" s="67"/>
      <c r="E1842" s="67"/>
      <c r="F1842" s="67"/>
      <c r="G1842" s="67"/>
      <c r="H1842" s="67"/>
      <c r="I1842" s="67"/>
      <c r="J1842" s="67"/>
      <c r="K1842" s="286"/>
      <c r="L1842" s="67"/>
      <c r="M1842" s="67"/>
      <c r="N1842" s="67"/>
      <c r="O1842" s="67"/>
      <c r="P1842" s="67"/>
      <c r="Q1842" s="67"/>
      <c r="R1842" s="67"/>
    </row>
    <row r="1844" spans="1:18" x14ac:dyDescent="0.35">
      <c r="C1844" s="321"/>
    </row>
  </sheetData>
  <customSheetViews>
    <customSheetView guid="{65206307-21C8-4115-99FA-EA1C2EDA3D18}" scale="60" showPageBreaks="1" printArea="1" view="pageBreakPreview" topLeftCell="A33">
      <selection activeCell="B42" sqref="B42"/>
      <pageMargins left="0.27559055118110237" right="0.27559055118110237" top="1.1811023622047245" bottom="0.59055118110236227" header="0" footer="0"/>
      <pageSetup paperSize="9" scale="35" firstPageNumber="39" fitToWidth="0" fitToHeight="0" pageOrder="overThenDown" orientation="landscape" useFirstPageNumber="1" horizontalDpi="300" verticalDpi="300" r:id="rId1"/>
      <headerFooter alignWithMargins="0">
        <oddHeader>&amp;R&amp;"Times New Roman,обычный"&amp;26&amp;P</oddHeader>
      </headerFooter>
    </customSheetView>
    <customSheetView guid="{52C56C69-E76E-46A4-93DC-3FEF3C34E98B}" scale="60" showPageBreaks="1" printArea="1" view="pageBreakPreview">
      <selection activeCell="H1525" sqref="H1525"/>
      <pageMargins left="0.27559055118110237" right="0.27559055118110237" top="1.1811023622047245" bottom="0.59055118110236227" header="0" footer="0"/>
      <pageSetup paperSize="9" scale="35" firstPageNumber="39" fitToWidth="0" fitToHeight="0" pageOrder="overThenDown" orientation="landscape" useFirstPageNumber="1" horizontalDpi="300" verticalDpi="300" r:id="rId2"/>
      <headerFooter alignWithMargins="0">
        <oddHeader>&amp;R&amp;"Times New Roman,обычный"&amp;26&amp;P</oddHeader>
      </headerFooter>
    </customSheetView>
    <customSheetView guid="{6EE4ACD2-B9AF-4876-B960-5681EEDBB921}" scale="60" showPageBreaks="1" printArea="1" view="pageBreakPreview" topLeftCell="A73">
      <selection activeCell="B831" sqref="B831"/>
      <pageMargins left="0.27559055118110237" right="0.27559055118110237" top="1.1811023622047245" bottom="0.59055118110236227" header="0" footer="0"/>
      <pageSetup paperSize="9" scale="35" firstPageNumber="39" fitToWidth="0" fitToHeight="0" pageOrder="overThenDown" orientation="landscape" useFirstPageNumber="1" horizontalDpi="300" verticalDpi="300" r:id="rId3"/>
      <headerFooter alignWithMargins="0">
        <oddHeader>&amp;R&amp;"Times New Roman,обычный"&amp;26&amp;P</oddHeader>
      </headerFooter>
    </customSheetView>
  </customSheetViews>
  <mergeCells count="125">
    <mergeCell ref="AF1546:AF1547"/>
    <mergeCell ref="AG1546:AG1547"/>
    <mergeCell ref="AH1546:AH1547"/>
    <mergeCell ref="AI1546:AI1547"/>
    <mergeCell ref="Z1546:Z1547"/>
    <mergeCell ref="AA1546:AA1547"/>
    <mergeCell ref="AB1546:AB1547"/>
    <mergeCell ref="AC1546:AC1547"/>
    <mergeCell ref="AD1546:AD1547"/>
    <mergeCell ref="AE1546:AE1547"/>
    <mergeCell ref="S1546:S1547"/>
    <mergeCell ref="U1546:U1547"/>
    <mergeCell ref="V1546:V1547"/>
    <mergeCell ref="W1546:W1547"/>
    <mergeCell ref="X1546:X1547"/>
    <mergeCell ref="Y1546:Y1547"/>
    <mergeCell ref="Z1530:Z1531"/>
    <mergeCell ref="AA1530:AA1531"/>
    <mergeCell ref="AB1530:AB1531"/>
    <mergeCell ref="T1529:AI1529"/>
    <mergeCell ref="S1530:S1531"/>
    <mergeCell ref="T1530:T1531"/>
    <mergeCell ref="U1530:U1531"/>
    <mergeCell ref="V1530:V1531"/>
    <mergeCell ref="W1530:W1531"/>
    <mergeCell ref="X1530:X1531"/>
    <mergeCell ref="Y1530:Y1531"/>
    <mergeCell ref="S1504:AI1504"/>
    <mergeCell ref="AF1530:AF1531"/>
    <mergeCell ref="AG1530:AG1531"/>
    <mergeCell ref="AH1530:AH1531"/>
    <mergeCell ref="AI1530:AI1531"/>
    <mergeCell ref="AC1530:AC1531"/>
    <mergeCell ref="AD1530:AD1531"/>
    <mergeCell ref="AE1530:AE1531"/>
    <mergeCell ref="A1824:B1824"/>
    <mergeCell ref="A1832:B1832"/>
    <mergeCell ref="A1691:B1691"/>
    <mergeCell ref="A1725:B1725"/>
    <mergeCell ref="A1727:B1727"/>
    <mergeCell ref="A1796:B1796"/>
    <mergeCell ref="A1798:B1798"/>
    <mergeCell ref="A1800:B1800"/>
    <mergeCell ref="A1778:B1778"/>
    <mergeCell ref="A1775:B1775"/>
    <mergeCell ref="A1352:B1352"/>
    <mergeCell ref="A1393:B1393"/>
    <mergeCell ref="A1395:B1395"/>
    <mergeCell ref="A1397:B1397"/>
    <mergeCell ref="A1408:B1408"/>
    <mergeCell ref="A1412:B1412"/>
    <mergeCell ref="A1424:B1424"/>
    <mergeCell ref="A1360:B1360"/>
    <mergeCell ref="A1331:B1331"/>
    <mergeCell ref="A1366:B1366"/>
    <mergeCell ref="A1356:B1356"/>
    <mergeCell ref="A21:B21"/>
    <mergeCell ref="A18:B18"/>
    <mergeCell ref="A19:B19"/>
    <mergeCell ref="A888:B888"/>
    <mergeCell ref="A905:B905"/>
    <mergeCell ref="A110:B110"/>
    <mergeCell ref="A194:B194"/>
    <mergeCell ref="A268:B268"/>
    <mergeCell ref="A274:B274"/>
    <mergeCell ref="A20:B20"/>
    <mergeCell ref="A28:B28"/>
    <mergeCell ref="A23:B23"/>
    <mergeCell ref="A25:B25"/>
    <mergeCell ref="A458:B458"/>
    <mergeCell ref="A278:B278"/>
    <mergeCell ref="A882:B882"/>
    <mergeCell ref="M1:Q1"/>
    <mergeCell ref="M2:Q2"/>
    <mergeCell ref="M3:Q3"/>
    <mergeCell ref="M4:Q4"/>
    <mergeCell ref="M5:Q5"/>
    <mergeCell ref="O15:P15"/>
    <mergeCell ref="A8:Q8"/>
    <mergeCell ref="A14:A16"/>
    <mergeCell ref="C14:C15"/>
    <mergeCell ref="D14:N14"/>
    <mergeCell ref="K15:L15"/>
    <mergeCell ref="M15:N15"/>
    <mergeCell ref="B14:B16"/>
    <mergeCell ref="A10:E10"/>
    <mergeCell ref="A11:E11"/>
    <mergeCell ref="A12:E12"/>
    <mergeCell ref="A13:E13"/>
    <mergeCell ref="O14:Q14"/>
    <mergeCell ref="E15:F15"/>
    <mergeCell ref="G15:H15"/>
    <mergeCell ref="I15:J15"/>
    <mergeCell ref="A1684:B1684"/>
    <mergeCell ref="A1451:B1451"/>
    <mergeCell ref="A1441:B1441"/>
    <mergeCell ref="A1667:B1667"/>
    <mergeCell ref="A1476:B1476"/>
    <mergeCell ref="A1485:B1485"/>
    <mergeCell ref="A1461:B1461"/>
    <mergeCell ref="A1645:B1645"/>
    <mergeCell ref="A1647:B1647"/>
    <mergeCell ref="A1679:B1679"/>
    <mergeCell ref="A1681:B1681"/>
    <mergeCell ref="A1472:B1472"/>
    <mergeCell ref="A1175:B1175"/>
    <mergeCell ref="A1177:B1177"/>
    <mergeCell ref="A1327:B1327"/>
    <mergeCell ref="A1350:B1350"/>
    <mergeCell ref="A1329:B1329"/>
    <mergeCell ref="A1234:B1234"/>
    <mergeCell ref="A1232:B1232"/>
    <mergeCell ref="A445:B445"/>
    <mergeCell ref="A31:B31"/>
    <mergeCell ref="A476:B476"/>
    <mergeCell ref="A496:B496"/>
    <mergeCell ref="A945:B945"/>
    <mergeCell ref="A1065:B1065"/>
    <mergeCell ref="A1130:B1130"/>
    <mergeCell ref="A939:B939"/>
    <mergeCell ref="A932:B932"/>
    <mergeCell ref="A1024:B1024"/>
    <mergeCell ref="A1031:B1031"/>
    <mergeCell ref="A1036:B1036"/>
    <mergeCell ref="A1173:B1173"/>
  </mergeCells>
  <pageMargins left="0.27559055118110237" right="0.27559055118110237" top="1.1811023622047245" bottom="0.59055118110236227" header="0" footer="0"/>
  <pageSetup paperSize="9" scale="35" firstPageNumber="39" fitToWidth="0" fitToHeight="0" pageOrder="overThenDown" orientation="landscape" useFirstPageNumber="1" horizontalDpi="300" verticalDpi="300" r:id="rId4"/>
  <headerFooter alignWithMargins="0">
    <oddHeader>&amp;R&amp;"Times New Roman,обычный"&amp;26&amp;P</oddHeader>
  </headerFooter>
</worksheet>
</file>

<file path=xl/worksheets/wsSortMap1.xml><?xml version="1.0" encoding="utf-8"?>
<worksheetSortMap xmlns="http://schemas.microsoft.com/office/excel/2006/main">
  <rowSortMap ref="A1032:IV1083" count="47">
    <row newVal="1031" oldVal="1032"/>
    <row newVal="1032" oldVal="1031"/>
    <row newVal="1036" oldVal="1057"/>
    <row newVal="1037" oldVal="1041"/>
    <row newVal="1038" oldVal="1037"/>
    <row newVal="1039" oldVal="1050"/>
    <row newVal="1040" oldVal="1044"/>
    <row newVal="1041" oldVal="1045"/>
    <row newVal="1042" oldVal="1055"/>
    <row newVal="1043" oldVal="1056"/>
    <row newVal="1044" oldVal="1036"/>
    <row newVal="1045" oldVal="1048"/>
    <row newVal="1046" oldVal="1049"/>
    <row newVal="1047" oldVal="1043"/>
    <row newVal="1048" oldVal="1042"/>
    <row newVal="1049" oldVal="1058"/>
    <row newVal="1050" oldVal="1053"/>
    <row newVal="1051" oldVal="1047"/>
    <row newVal="1053" oldVal="1046"/>
    <row newVal="1054" oldVal="1051"/>
    <row newVal="1055" oldVal="1040"/>
    <row newVal="1056" oldVal="1039"/>
    <row newVal="1057" oldVal="1038"/>
    <row newVal="1058" oldVal="1061"/>
    <row newVal="1059" oldVal="1060"/>
    <row newVal="1060" oldVal="1063"/>
    <row newVal="1061" oldVal="1062"/>
    <row newVal="1062" oldVal="1059"/>
    <row newVal="1063" oldVal="1054"/>
    <row newVal="1065" oldVal="1080"/>
    <row newVal="1066" oldVal="1082"/>
    <row newVal="1067" oldVal="1068"/>
    <row newVal="1068" oldVal="1069"/>
    <row newVal="1069" oldVal="1078"/>
    <row newVal="1070" oldVal="1076"/>
    <row newVal="1071" oldVal="1066"/>
    <row newVal="1072" oldVal="1079"/>
    <row newVal="1073" oldVal="1065"/>
    <row newVal="1074" oldVal="1081"/>
    <row newVal="1075" oldVal="1077"/>
    <row newVal="1076" oldVal="1070"/>
    <row newVal="1077" oldVal="1071"/>
    <row newVal="1078" oldVal="1072"/>
    <row newVal="1079" oldVal="1073"/>
    <row newVal="1080" oldVal="1067"/>
    <row newVal="1081" oldVal="1074"/>
    <row newVal="1082" oldVal="107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Светлана Резниченко</cp:lastModifiedBy>
  <cp:lastPrinted>2016-10-19T02:46:41Z</cp:lastPrinted>
  <dcterms:created xsi:type="dcterms:W3CDTF">2016-04-27T10:32:15Z</dcterms:created>
  <dcterms:modified xsi:type="dcterms:W3CDTF">2017-01-25T03:50:22Z</dcterms:modified>
</cp:coreProperties>
</file>